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05" activeTab="5"/>
  </bookViews>
  <sheets>
    <sheet name="Форма 1" sheetId="1" r:id="rId1"/>
    <sheet name="Форма 2 " sheetId="2" r:id="rId2"/>
    <sheet name="Форма 3" sheetId="3" r:id="rId3"/>
    <sheet name="Форма 4" sheetId="4" r:id="rId4"/>
    <sheet name="Форма 5" sheetId="5" r:id="rId5"/>
    <sheet name="Форма 6" sheetId="6" r:id="rId6"/>
  </sheets>
  <definedNames>
    <definedName name="_xlnm._FilterDatabase" localSheetId="1" hidden="1">'Форма 2 '!$K$7:$O$93</definedName>
    <definedName name="_xlnm._FilterDatabase" localSheetId="2" hidden="1">'Форма 3'!$A$5:$P$92</definedName>
    <definedName name="_xlnm._FilterDatabase" localSheetId="3" hidden="1">'Форма 4'!$C$6:$K$92</definedName>
    <definedName name="_xlnm._FilterDatabase" localSheetId="4" hidden="1">'Форма 5'!$A$4:$L$91</definedName>
    <definedName name="OLE_LINK1" localSheetId="0">'Форма 1'!#REF!</definedName>
    <definedName name="_xlnm.Print_Titles" localSheetId="0">'Форма 1'!$4:$7</definedName>
    <definedName name="_xlnm.Print_Titles" localSheetId="1">'Форма 2 '!$3:$7</definedName>
    <definedName name="_xlnm.Print_Titles" localSheetId="2">'Форма 3'!$5:$6</definedName>
    <definedName name="_xlnm.Print_Titles" localSheetId="3">'Форма 4'!$5:$6</definedName>
    <definedName name="_xlnm.Print_Titles" localSheetId="4">'Форма 5'!$4:$5</definedName>
    <definedName name="_xlnm.Print_Titles" localSheetId="5">'Форма 6'!$4:$6</definedName>
    <definedName name="_xlnm.Print_Area" localSheetId="1">'Форма 2 '!$A$1:$J$93</definedName>
    <definedName name="_xlnm.Print_Area" localSheetId="2">'Форма 3'!$A$1:$O$92</definedName>
  </definedNames>
  <calcPr calcId="12451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3"/>
  <c r="I93"/>
  <c r="H93"/>
  <c r="G93"/>
  <c r="E92" i="4" l="1"/>
  <c r="F92" i="3"/>
  <c r="E92"/>
  <c r="D92"/>
  <c r="G96" l="1"/>
  <c r="G93" i="2"/>
  <c r="D97"/>
  <c r="E98" s="1"/>
  <c r="E99"/>
  <c r="D93"/>
  <c r="F97" s="1"/>
  <c r="F92" i="6"/>
  <c r="K91" i="5"/>
  <c r="J91"/>
  <c r="I91"/>
  <c r="G91"/>
  <c r="H91"/>
  <c r="F91"/>
  <c r="E91"/>
  <c r="D91"/>
  <c r="C91"/>
  <c r="R92" i="4"/>
  <c r="Q92"/>
  <c r="P92"/>
  <c r="N92"/>
  <c r="M92"/>
  <c r="L92"/>
  <c r="K75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4"/>
  <c r="K25"/>
  <c r="K20"/>
  <c r="K19"/>
  <c r="K18"/>
  <c r="K17"/>
  <c r="K13"/>
  <c r="K16"/>
  <c r="K92" s="1"/>
  <c r="K15"/>
  <c r="K14"/>
  <c r="K12"/>
  <c r="J92"/>
  <c r="I92"/>
  <c r="H76"/>
  <c r="H75"/>
  <c r="H74"/>
  <c r="H73"/>
  <c r="H72"/>
  <c r="H71"/>
  <c r="H67"/>
  <c r="H69"/>
  <c r="H68"/>
  <c r="H66"/>
  <c r="H65"/>
  <c r="H64"/>
  <c r="H63"/>
  <c r="H62"/>
  <c r="H61"/>
  <c r="H60"/>
  <c r="H59"/>
  <c r="H5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6"/>
  <c r="H37"/>
  <c r="H35"/>
  <c r="H34"/>
  <c r="H33"/>
  <c r="H32"/>
  <c r="H30"/>
  <c r="H31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92" s="1"/>
  <c r="H57"/>
  <c r="E79"/>
  <c r="E77"/>
  <c r="E78"/>
  <c r="E75"/>
  <c r="E74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6"/>
  <c r="E47"/>
  <c r="E45"/>
  <c r="E44"/>
  <c r="E43"/>
  <c r="E42"/>
  <c r="E41"/>
  <c r="E40"/>
  <c r="E39"/>
  <c r="E37"/>
  <c r="E36"/>
  <c r="E35"/>
  <c r="E34"/>
  <c r="E33"/>
  <c r="E32"/>
  <c r="E31"/>
  <c r="E30"/>
  <c r="E28"/>
  <c r="E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K62" i="3"/>
  <c r="K61"/>
  <c r="K60"/>
  <c r="K59"/>
  <c r="K58"/>
  <c r="K57"/>
  <c r="K55"/>
  <c r="K56"/>
  <c r="K54"/>
  <c r="K53"/>
  <c r="K52"/>
  <c r="K51"/>
  <c r="K49"/>
  <c r="K50"/>
  <c r="K48"/>
  <c r="K47"/>
  <c r="K45"/>
  <c r="K46"/>
  <c r="K44"/>
  <c r="K43"/>
  <c r="K42"/>
  <c r="K41"/>
  <c r="K40"/>
  <c r="K39"/>
  <c r="K38"/>
  <c r="K36"/>
  <c r="K35"/>
  <c r="K34"/>
  <c r="K33"/>
  <c r="K32"/>
  <c r="K31"/>
  <c r="K30"/>
  <c r="K29"/>
  <c r="K28"/>
  <c r="K27"/>
  <c r="K26"/>
  <c r="K25"/>
  <c r="K24"/>
  <c r="K22"/>
  <c r="K23"/>
  <c r="K21"/>
  <c r="K20"/>
  <c r="K19"/>
  <c r="K18"/>
  <c r="K17"/>
  <c r="K16"/>
  <c r="K15"/>
  <c r="K14"/>
  <c r="K13"/>
  <c r="K12"/>
  <c r="K8"/>
  <c r="K7"/>
  <c r="K91"/>
  <c r="K9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11"/>
  <c r="K10"/>
  <c r="K9"/>
  <c r="K37"/>
  <c r="F42"/>
  <c r="F80"/>
  <c r="F89"/>
  <c r="F90"/>
  <c r="F91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37"/>
  <c r="F38"/>
  <c r="F39"/>
  <c r="F40"/>
  <c r="F41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1"/>
  <c r="F82"/>
  <c r="F83"/>
  <c r="F84"/>
  <c r="F85"/>
  <c r="F86"/>
  <c r="F87"/>
  <c r="F88"/>
  <c r="C92"/>
  <c r="J93" i="2"/>
  <c r="I93"/>
  <c r="H93"/>
  <c r="F93"/>
  <c r="E93"/>
  <c r="S93" i="1"/>
  <c r="S92"/>
  <c r="S91"/>
  <c r="S90"/>
  <c r="S89"/>
  <c r="S88"/>
  <c r="S87"/>
  <c r="S86"/>
  <c r="S85"/>
  <c r="S84"/>
  <c r="S83"/>
  <c r="S82"/>
  <c r="S81"/>
  <c r="S80"/>
  <c r="S79"/>
  <c r="S78"/>
  <c r="S77"/>
  <c r="S75"/>
  <c r="S70"/>
  <c r="S76"/>
  <c r="S74"/>
  <c r="S73"/>
  <c r="S72"/>
  <c r="S71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C92" i="6" l="1"/>
  <c r="G92" i="3"/>
  <c r="G92" i="4"/>
  <c r="F92"/>
  <c r="D92"/>
  <c r="C92"/>
  <c r="R93" i="1"/>
  <c r="Q93"/>
  <c r="P93"/>
  <c r="O93"/>
  <c r="N93"/>
  <c r="M93"/>
  <c r="L93"/>
  <c r="K93"/>
  <c r="I93"/>
  <c r="J93"/>
  <c r="H93"/>
  <c r="G93"/>
  <c r="F93"/>
  <c r="E93"/>
  <c r="D93"/>
  <c r="N92" i="3"/>
  <c r="O92"/>
  <c r="M92"/>
  <c r="L92"/>
  <c r="J92"/>
  <c r="H92"/>
  <c r="I92"/>
  <c r="D101" i="2" l="1"/>
  <c r="D100"/>
  <c r="L90" i="5" l="1"/>
  <c r="L89"/>
  <c r="L87"/>
  <c r="L86"/>
  <c r="L85"/>
  <c r="L84"/>
  <c r="L83"/>
  <c r="L82"/>
  <c r="L80"/>
  <c r="L79"/>
  <c r="L78"/>
  <c r="L77"/>
  <c r="L76"/>
  <c r="L75"/>
  <c r="L74"/>
  <c r="L91" s="1"/>
  <c r="L81"/>
  <c r="L88"/>
  <c r="K91" i="4"/>
  <c r="K89"/>
  <c r="K87"/>
  <c r="K85"/>
  <c r="K83"/>
  <c r="K79"/>
  <c r="K77"/>
  <c r="K76"/>
  <c r="H91"/>
  <c r="H90"/>
  <c r="H89"/>
  <c r="H88"/>
  <c r="H87"/>
  <c r="H83"/>
  <c r="H82"/>
  <c r="H80"/>
  <c r="H77"/>
  <c r="H78"/>
  <c r="H79"/>
  <c r="E90"/>
  <c r="E89"/>
  <c r="E88"/>
  <c r="E87"/>
  <c r="E91"/>
  <c r="E84"/>
  <c r="E86"/>
  <c r="E85"/>
  <c r="C75" i="1"/>
  <c r="C74" l="1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3"/>
  <c r="C22"/>
  <c r="C21"/>
  <c r="C20"/>
  <c r="C19"/>
  <c r="C18"/>
  <c r="C17"/>
  <c r="C16"/>
  <c r="C15"/>
  <c r="C14"/>
  <c r="C13"/>
  <c r="C12"/>
  <c r="C11"/>
  <c r="C10"/>
  <c r="C9"/>
  <c r="C8"/>
</calcChain>
</file>

<file path=xl/sharedStrings.xml><?xml version="1.0" encoding="utf-8"?>
<sst xmlns="http://schemas.openxmlformats.org/spreadsheetml/2006/main" count="742" uniqueCount="197">
  <si>
    <t>Форма 1</t>
  </si>
  <si>
    <t xml:space="preserve">N 
пп
</t>
  </si>
  <si>
    <t xml:space="preserve"> Наименование муниципального учреждения</t>
  </si>
  <si>
    <t xml:space="preserve">Бюджетное финансирование       </t>
  </si>
  <si>
    <t xml:space="preserve">Приносящая доход деятельность  </t>
  </si>
  <si>
    <t>Итого (тыс. руб.)</t>
  </si>
  <si>
    <t>Доля средств, полученных от осуществления приносящей доход деятельности, в общем объеме финансирования</t>
  </si>
  <si>
    <t>субсидия на выполнение муниципального задания</t>
  </si>
  <si>
    <t>бюджетные инвестиции (предоставляемые в 
соответствии со статьей 79 Бюджетного кодекса РФ)</t>
  </si>
  <si>
    <t>субсидии на иные цели (предоставляемые в соответствии со статьей 78.1 Бюджетного кодекса Российской Федерации)</t>
  </si>
  <si>
    <t>оказание учреждением муниципальных услуг (работ),  предоставление которых осуществляется на платной основе</t>
  </si>
  <si>
    <t>иная приносящая доход деятельность</t>
  </si>
  <si>
    <t>Иные поступления</t>
  </si>
  <si>
    <t>Д (тыс.руб.)</t>
  </si>
  <si>
    <t>Р (тыс. руб.)</t>
  </si>
  <si>
    <t>всего</t>
  </si>
  <si>
    <t xml:space="preserve">в том числе от сдачи в аренду имущества   
</t>
  </si>
  <si>
    <t>Д (тыс. руб.)</t>
  </si>
  <si>
    <t>МАДОУ "Детский сад "Полянка" п. Мирный" Томского района</t>
  </si>
  <si>
    <t>МАДОУ "Детский сад ОВ с.Рыбалово" Томского района</t>
  </si>
  <si>
    <t>МАДОУ "Детский сад с. Корнилово" Томского района</t>
  </si>
  <si>
    <t>МАДОУ "Детский сад с. Малиновка" Томского района</t>
  </si>
  <si>
    <t>МАДОУ "ЦРР - детский сад д. Кисловка" Томского района</t>
  </si>
  <si>
    <t>МАДОУ "ЦРР - детский сад с.Моряковский Затон " Томского района</t>
  </si>
  <si>
    <t>МАОУ "Зональненская СОШ" Томского района</t>
  </si>
  <si>
    <t>МАОУ "Итатская СОШ" Томского района</t>
  </si>
  <si>
    <t>МАОУ "Калтайская СОШ" Томского района</t>
  </si>
  <si>
    <t>МАОУ "Кафтанчиковская СОШ" Томского района</t>
  </si>
  <si>
    <t>МАОУ "Копыловская СОШ" Томского района</t>
  </si>
  <si>
    <t>МАОУ "Малиновская СОШ" Томского района</t>
  </si>
  <si>
    <t>МАОУ "Моряковская СОШ" Томского района</t>
  </si>
  <si>
    <t>МАОУ "Спасская СОШ" Томского района</t>
  </si>
  <si>
    <t>МБДОУ "Детский сад "Ромашка" п. Копылово" Томского района</t>
  </si>
  <si>
    <t>МБДОУ "Детский сад "Рябинка" КВ п. Зональная станция" Томского района</t>
  </si>
  <si>
    <t>МБДОУ "Детский сад "Северный парк" Томского района</t>
  </si>
  <si>
    <t>МБДОУ "Детский сад "Сказка" п.Зональная Станция" Томского района</t>
  </si>
  <si>
    <t>МБДОУ "Детский сад КВ д.Нелюбино"</t>
  </si>
  <si>
    <t>МБДОУ "Детский сад КВ п. Молодежный" Томского района</t>
  </si>
  <si>
    <t>МБДОУ "Детский сад ОВ п. Рассвет" Томского района</t>
  </si>
  <si>
    <t>МБДОУ "Детский сад П и ОД " Томского района</t>
  </si>
  <si>
    <t>МБДОУ "Детский сад д. Черная речка" Томского района</t>
  </si>
  <si>
    <t>МБДОУ "Детский сад д.Воронино"</t>
  </si>
  <si>
    <t>МБДОУ "Детский сад п. Аэропорт"</t>
  </si>
  <si>
    <t>МБДОУ "Детский сад с. Батурино" Томского района</t>
  </si>
  <si>
    <t>МБДОУ "Детский сад с. Богашево" Томского района</t>
  </si>
  <si>
    <t>МБДОУ "Детский сад с. Зоркальцево" Томского района</t>
  </si>
  <si>
    <t>МБДОУ "Детский сад с. Калтай" Томского района</t>
  </si>
  <si>
    <t>МБДОУ "Детский сад с. Октябрьское" Томского района</t>
  </si>
  <si>
    <t>МБДОУ "Детский сад с.Кафтанчиково"</t>
  </si>
  <si>
    <t>МБДОУ «Детский сад «Радужный» п.Зональная Станция» Томского района</t>
  </si>
  <si>
    <t>МБОУ "Александровская СОШ" Томского района</t>
  </si>
  <si>
    <t>МБОУ "Басандайская СОШ им.Д.А.Козлова" Томского района</t>
  </si>
  <si>
    <t>МБОУ "Богашевская СОШ им. А.И.Федорова" Томского района</t>
  </si>
  <si>
    <t>МБОУ "Воронинская СОШ" Томского района</t>
  </si>
  <si>
    <t>МБОУ "Зоркальцевская СОШ" Томского района</t>
  </si>
  <si>
    <t>МБОУ "Кисловская СОШ" Томского района</t>
  </si>
  <si>
    <t>МБОУ "Корниловская СОШ" Томского района</t>
  </si>
  <si>
    <t>МБОУ "Курлекская СОШ" Томского района</t>
  </si>
  <si>
    <t>МБОУ "Лучановская СОШ"</t>
  </si>
  <si>
    <t>МБОУ "Мазаловская СОШ" Томского района</t>
  </si>
  <si>
    <t>МБОУ "Межениновская СОШ" Томского района</t>
  </si>
  <si>
    <t>МБОУ "Мирненская СОШ" Томского района</t>
  </si>
  <si>
    <t>МБОУ "Молодёжненская СОШ" Томского района</t>
  </si>
  <si>
    <t>МБОУ "НОШ мкр. "Южные ворота" Томского района</t>
  </si>
  <si>
    <t>МБОУ "Наумовская СОШ" Томского района</t>
  </si>
  <si>
    <t>МБОУ "Нелюбинская СОШ" Томского района</t>
  </si>
  <si>
    <t>МБОУ "Новоархангельская СОШ" Томского района</t>
  </si>
  <si>
    <t>МБОУ "Новорождественская СОШ" Томского района</t>
  </si>
  <si>
    <t>МБОУ "Октябрьская СОШ" Томского района</t>
  </si>
  <si>
    <t>МБОУ "Петуховская СОШ" Томского района</t>
  </si>
  <si>
    <t>МБОУ "Поросинская СОШ" Томского района</t>
  </si>
  <si>
    <t>МБОУ "Рассветовская СОШ" Томского района</t>
  </si>
  <si>
    <t>МБОУ "Рыбаловская СОШ" Томского района</t>
  </si>
  <si>
    <t>МБОУ "Семилуженская СОШ" Томского района</t>
  </si>
  <si>
    <t>МБОУ "Турунтаевская СОШ" Томского района</t>
  </si>
  <si>
    <t>МБОУ "Халдеевская ООШ" Томского района</t>
  </si>
  <si>
    <t>МБОУ "Чернореченская СОШ" Томского района</t>
  </si>
  <si>
    <t>МБОУ ДО "ДДТ" Томского района</t>
  </si>
  <si>
    <t>МБОУ ДО "ДМШ" Томского района</t>
  </si>
  <si>
    <t>МБОУ ДО "ДЮСШ N 1" Томского района</t>
  </si>
  <si>
    <t>МБОУ ДО "ДЮСШ N 2" Томского района</t>
  </si>
  <si>
    <t>МБОУ ДО "ДЮСШ N 4 д. Березкино" Томского района</t>
  </si>
  <si>
    <t>МБОУ ДО "Корниловская ДШИ" Томского района</t>
  </si>
  <si>
    <t>МБОУ ДО "Рыбаловская ДХШ" Томского района</t>
  </si>
  <si>
    <t>МБОУДО "ДЮСШ N3" Томского района</t>
  </si>
  <si>
    <t>МБОУДО "Копыловский п/к "Одиссей""</t>
  </si>
  <si>
    <t>Итого</t>
  </si>
  <si>
    <t>Форма 2</t>
  </si>
  <si>
    <t>N пп</t>
  </si>
  <si>
    <t xml:space="preserve">Наименование муниципального учреждения  </t>
  </si>
  <si>
    <t xml:space="preserve">Объем оказанных услуг(работ) в натуральном выражении </t>
  </si>
  <si>
    <t>Финансовый результат хозяйствующего субъекта (тыс. руб.)</t>
  </si>
  <si>
    <t>финансовый результат текущей деятельности муниципального учреждения (в разрезе источников формирования), в том числе:</t>
  </si>
  <si>
    <t>Финансовый результат прошлых отчетных периодов</t>
  </si>
  <si>
    <t>субсидии на  иные цели(предоставляемые в соответствии со статьей 78.1 Бюджетного кодекса РФ)</t>
  </si>
  <si>
    <t xml:space="preserve">иные поступления      </t>
  </si>
  <si>
    <t xml:space="preserve">приносящая доход деятельность   </t>
  </si>
  <si>
    <t xml:space="preserve">Форма 3 </t>
  </si>
  <si>
    <t>Наименование муниципального учреждения</t>
  </si>
  <si>
    <t xml:space="preserve">Среднесписочная численность, чел. </t>
  </si>
  <si>
    <t>Среднемесячная зарабоная плата работника, руб.</t>
  </si>
  <si>
    <t>Среднемесячная заработная плата руководителя, руб.</t>
  </si>
  <si>
    <t xml:space="preserve">Отношение среднемесячной заработной платы руководителя к среднемесячной заработной плате работника </t>
  </si>
  <si>
    <t>Источники покрытия расходов на заработную плату, тыс. руб.</t>
  </si>
  <si>
    <t>Доля расходов на заработную плату в общем объеме расходов</t>
  </si>
  <si>
    <t>Начисления на оплату труда, тыс. руб.</t>
  </si>
  <si>
    <t>средства субсидии на выполнение муниципального задания</t>
  </si>
  <si>
    <t>приносящая доход деятельность</t>
  </si>
  <si>
    <t>иные источники</t>
  </si>
  <si>
    <t xml:space="preserve">средства субсидии на выполнение муниципального задания </t>
  </si>
  <si>
    <t>Форма 4</t>
  </si>
  <si>
    <t>Недвижимое имущество</t>
  </si>
  <si>
    <t xml:space="preserve"> Движимое (особо ценное движимое) имущество  </t>
  </si>
  <si>
    <t>Прочее движимое имущество</t>
  </si>
  <si>
    <t xml:space="preserve"> Площадь объектов недвижимости,  закрепленных на праве оперативного управления (кв.  м)</t>
  </si>
  <si>
    <t xml:space="preserve">  Площадь объектов недвижимости (кв. м)      </t>
  </si>
  <si>
    <t>Арендодатель</t>
  </si>
  <si>
    <t>Сумма уплаченной арендной платы по арендуемым объектам недвижимости (тыс. руб.)</t>
  </si>
  <si>
    <t>остаточная стоимость (тыс.руб.)</t>
  </si>
  <si>
    <t>износ (%)</t>
  </si>
  <si>
    <t xml:space="preserve">Первоначальная (восстановительная) стоимость (тыс.руб.)  </t>
  </si>
  <si>
    <t>остаточная стоимость (тыс. руб.)</t>
  </si>
  <si>
    <t xml:space="preserve">Первоначальная (восстановительная) стоимость (тыс. руб.)  </t>
  </si>
  <si>
    <t xml:space="preserve"> износ (%)</t>
  </si>
  <si>
    <t xml:space="preserve">безвозмездно используемых </t>
  </si>
  <si>
    <t xml:space="preserve">арендуемых  </t>
  </si>
  <si>
    <t>из бюджетных средств</t>
  </si>
  <si>
    <t>из средств  приносящей доход деятельности</t>
  </si>
  <si>
    <t xml:space="preserve"> всего</t>
  </si>
  <si>
    <t>Форма 5</t>
  </si>
  <si>
    <t>Оплата капитального ремонта объекта недвижимости (тыс. руб.)</t>
  </si>
  <si>
    <t>Оплата текущего ремонта объекта недвижимости (тыс. руб.)</t>
  </si>
  <si>
    <t xml:space="preserve"> Оплата коммунальных услуг (тыс. руб.)</t>
  </si>
  <si>
    <t>всего, в том  числе:</t>
  </si>
  <si>
    <t>из средств  субсидии на иные цели</t>
  </si>
  <si>
    <t>из средств от приносящей доход деятельности</t>
  </si>
  <si>
    <t>из средств субсидии на выполнение муниципального задания</t>
  </si>
  <si>
    <t>из средств субсидии на  иные цели</t>
  </si>
  <si>
    <t xml:space="preserve">из средств субсидии на выполнение муниципального задания </t>
  </si>
  <si>
    <t>Форма 6</t>
  </si>
  <si>
    <t xml:space="preserve">Кредиторская задолженность, тыс. руб. </t>
  </si>
  <si>
    <t>Дебиторская задолженность, тыс. руб.</t>
  </si>
  <si>
    <t xml:space="preserve"> Списанная задолженность неплатежеспособных дебиторов, тыс. руб.</t>
  </si>
  <si>
    <t>в том числе просроченная</t>
  </si>
  <si>
    <t>в том числе  просроченная</t>
  </si>
  <si>
    <t>в том числе по заработной плате</t>
  </si>
  <si>
    <r>
      <t xml:space="preserve">Сведения по объему и структуре финансирования муниципальных учреждений за </t>
    </r>
    <r>
      <rPr>
        <u/>
        <sz val="16"/>
        <color theme="1"/>
        <rFont val="Times New Roman"/>
        <family val="1"/>
        <charset val="204"/>
      </rPr>
      <t>2019 год</t>
    </r>
    <r>
      <rPr>
        <sz val="16"/>
        <color theme="1"/>
        <rFont val="Times New Roman"/>
        <family val="1"/>
        <charset val="204"/>
      </rPr>
      <t xml:space="preserve"> 
</t>
    </r>
  </si>
  <si>
    <t>Сведения о финансовом результате деятельности муниципальных учреждений и объеме оказанных ими услуг (работ) за 2019 год</t>
  </si>
  <si>
    <r>
      <t xml:space="preserve">Сведения по численности работающих, объему и структуре затрат на оплату труда муниципальных учреждений за </t>
    </r>
    <r>
      <rPr>
        <u/>
        <sz val="16"/>
        <color theme="1"/>
        <rFont val="Times New Roman"/>
        <family val="1"/>
        <charset val="204"/>
      </rPr>
      <t>2019 год</t>
    </r>
  </si>
  <si>
    <r>
      <t xml:space="preserve">Сведения об имуществе муниципальных учреждений по состоянию на </t>
    </r>
    <r>
      <rPr>
        <u/>
        <sz val="16"/>
        <color theme="1"/>
        <rFont val="Times New Roman"/>
        <family val="1"/>
        <charset val="204"/>
      </rPr>
      <t>2019 год</t>
    </r>
  </si>
  <si>
    <t>Первоначальная (восстановительная) стоимость (тыс. руб.)</t>
  </si>
  <si>
    <r>
      <t xml:space="preserve">Сведения о кредиторской, дебиторской задолженности муниципальных учреждений на </t>
    </r>
    <r>
      <rPr>
        <u/>
        <sz val="16"/>
        <color theme="1"/>
        <rFont val="Times New Roman"/>
        <family val="1"/>
        <charset val="204"/>
      </rPr>
      <t>2019 год</t>
    </r>
    <r>
      <rPr>
        <sz val="16"/>
        <color theme="1"/>
        <rFont val="Times New Roman"/>
        <family val="1"/>
        <charset val="204"/>
      </rPr>
      <t xml:space="preserve"> </t>
    </r>
  </si>
  <si>
    <t>Муниципальное бюджетное учреждение "Межпоселенческая центральная библиотека Томского района" (МБУ "МЦБТР")</t>
  </si>
  <si>
    <t>Муниципальное бюджетное учреждение "Дом культуры с.Рыбалово"</t>
  </si>
  <si>
    <t>Муниципальное бюджетное учреждение "Дом Культуры с.Томское "</t>
  </si>
  <si>
    <t>Муниципальное бюджетное учреждение "Сельский Дом культуры с.Межениновка"</t>
  </si>
  <si>
    <t>Муниципальное бюджетное учреждение "Центральный Дом культуры п.Молодежный"</t>
  </si>
  <si>
    <t>Муниципальное бюджетное учреждение "Социально-культурный центр "Мечта"</t>
  </si>
  <si>
    <t>Муниципальное бюджетное учреждение культуры Центр народного творчества и социально-культурной деятельности "Радуга"</t>
  </si>
  <si>
    <t>Муниципальное бюджетное учреждение "Социально-культурный центр Спасского поселения" (с.Коларово)</t>
  </si>
  <si>
    <t>Муниципальное бюджетное учреждение культуры "Центр досуга" Заречного сельского поселения</t>
  </si>
  <si>
    <t>Муниципальное бюджетное учреждение "Центральный Дом культуры с.Новорождественское"</t>
  </si>
  <si>
    <t>Муниципальное бюджетное учреждение "Дом культуры с.Новоархангельское"</t>
  </si>
  <si>
    <t>Муниципальное бюджетное учреждение "Культурно-спортивный центр "Радость" п.Мирный</t>
  </si>
  <si>
    <t>Муниципальное бюджетное образовательное учреждение дополнительного образования "Детская школа искусств д.Кисловка"</t>
  </si>
  <si>
    <t>Муниципальное бюджетное образовательное учреждение дополнительного образования "Детская школа искусств п.Зональная Станция"</t>
  </si>
  <si>
    <t>Муниципальное бюджетное образовательное учреждение дополнительного образования "Детская школа искусств п.Молодежный"</t>
  </si>
  <si>
    <t>Муниципальное бюджетное образовательное учреждение дополнительного образования "Детская школа искусств п.Мирный"</t>
  </si>
  <si>
    <t>Муниципальное бюджетное учреждение "Дом Культуры с.Томское"</t>
  </si>
  <si>
    <t>215; 254</t>
  </si>
  <si>
    <t>125;123</t>
  </si>
  <si>
    <t>55;64</t>
  </si>
  <si>
    <t>156;140</t>
  </si>
  <si>
    <t>323;247</t>
  </si>
  <si>
    <t>99;264</t>
  </si>
  <si>
    <t>375;187</t>
  </si>
  <si>
    <t>312;132</t>
  </si>
  <si>
    <t>363;302</t>
  </si>
  <si>
    <t>164;235</t>
  </si>
  <si>
    <t>95;183</t>
  </si>
  <si>
    <t>285;105</t>
  </si>
  <si>
    <t>74633,33; 68082,46</t>
  </si>
  <si>
    <t>68502,9; 49038,7</t>
  </si>
  <si>
    <t>180969,73;61984,67</t>
  </si>
  <si>
    <t>14319,4;80364,2</t>
  </si>
  <si>
    <t>Муниципальное бюджетное учреждение "Социально-культурный центр Спасского поселения"</t>
  </si>
  <si>
    <t>25;                                           160</t>
  </si>
  <si>
    <t>ИП Емельянова Нина Георгиевна; ООО "Газпром трансгаз Томск"</t>
  </si>
  <si>
    <t>ИП Емельянова Нина Георгиевна</t>
  </si>
  <si>
    <t>-</t>
  </si>
  <si>
    <t>1 061 305</t>
  </si>
  <si>
    <t>Муниципальное бюджетное учреждение "Центральный Дом культуры п.Молодежный" К- тепло</t>
  </si>
  <si>
    <t>Муниципальное бюджетное учреждение "Социально-культурный центр "Мечта" К-ремонт</t>
  </si>
  <si>
    <t>Муниципальное бюджетное учреждение "Культурно-спортивный центр "Радость" п.Мирный (К- мероприятия, ком услуги)</t>
  </si>
  <si>
    <t>Муниципальное бюджетное образовательное учреждение дополнительного образования "Детская школа искусств д.Кисловка" (к-ремонт)</t>
  </si>
  <si>
    <t>МАУ "Центр физической культуры и спорта"
 (МАУ "ЦФКиС")</t>
  </si>
  <si>
    <r>
      <t xml:space="preserve">Сведения о затратах муниципальных учреждений на содержание объектов недвижимого имущества и коммунальные услуги за </t>
    </r>
    <r>
      <rPr>
        <u/>
        <sz val="14"/>
        <color theme="1"/>
        <rFont val="Times New Roman"/>
        <family val="1"/>
        <charset val="204"/>
      </rPr>
      <t>2019 год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</si>
</sst>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000_р_._-;\-* #,##0.00000_р_._-;_-* &quot;-&quot;??_р_._-;_-@_-"/>
    <numFmt numFmtId="166" formatCode="_-* #,##0.00000_р_._-;\-* #,##0.00000_р_._-;_-* &quot;-&quot;?????_р_._-;_-@_-"/>
    <numFmt numFmtId="167" formatCode="_-* #,##0.00000\ _₽_-;\-* #,##0.00000\ _₽_-;_-* &quot;-&quot;?????\ _₽_-;_-@_-"/>
    <numFmt numFmtId="168" formatCode="#,##0.00000"/>
    <numFmt numFmtId="169" formatCode="0.0000"/>
    <numFmt numFmtId="170" formatCode="#,##0.00_ ;\-#,##0.00\ 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9" tint="-0.49998474074526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5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24" xfId="0" applyFont="1" applyBorder="1"/>
    <xf numFmtId="0" fontId="2" fillId="0" borderId="24" xfId="0" applyFont="1" applyBorder="1" applyAlignment="1">
      <alignment vertical="top" wrapText="1"/>
    </xf>
    <xf numFmtId="0" fontId="2" fillId="0" borderId="24" xfId="0" applyFont="1" applyFill="1" applyBorder="1" applyAlignment="1">
      <alignment horizontal="center" wrapText="1"/>
    </xf>
    <xf numFmtId="0" fontId="2" fillId="0" borderId="21" xfId="0" applyFont="1" applyBorder="1" applyAlignment="1">
      <alignment vertical="top"/>
    </xf>
    <xf numFmtId="2" fontId="2" fillId="0" borderId="21" xfId="0" applyNumberFormat="1" applyFont="1" applyBorder="1" applyAlignment="1">
      <alignment vertical="top" wrapText="1"/>
    </xf>
    <xf numFmtId="165" fontId="2" fillId="0" borderId="0" xfId="0" applyNumberFormat="1" applyFont="1"/>
    <xf numFmtId="0" fontId="6" fillId="0" borderId="21" xfId="0" applyFont="1" applyFill="1" applyBorder="1" applyAlignment="1">
      <alignment vertical="top" wrapText="1"/>
    </xf>
    <xf numFmtId="166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7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9" fontId="8" fillId="0" borderId="0" xfId="0" applyNumberFormat="1" applyFont="1" applyAlignment="1"/>
    <xf numFmtId="9" fontId="2" fillId="0" borderId="0" xfId="0" applyNumberFormat="1" applyFont="1" applyAlignment="1"/>
    <xf numFmtId="9" fontId="9" fillId="0" borderId="0" xfId="0" applyNumberFormat="1" applyFont="1" applyAlignment="1"/>
    <xf numFmtId="9" fontId="9" fillId="0" borderId="0" xfId="0" applyNumberFormat="1" applyFont="1" applyFill="1" applyAlignment="1"/>
    <xf numFmtId="0" fontId="6" fillId="0" borderId="21" xfId="0" applyFont="1" applyBorder="1" applyAlignment="1">
      <alignment horizontal="center" vertical="center"/>
    </xf>
    <xf numFmtId="43" fontId="2" fillId="0" borderId="0" xfId="0" applyNumberFormat="1" applyFont="1" applyFill="1" applyAlignment="1"/>
    <xf numFmtId="167" fontId="2" fillId="0" borderId="0" xfId="0" applyNumberFormat="1" applyFont="1" applyAlignment="1"/>
    <xf numFmtId="0" fontId="10" fillId="0" borderId="21" xfId="0" applyFont="1" applyBorder="1" applyAlignment="1">
      <alignment horizontal="center" vertical="center" wrapText="1"/>
    </xf>
    <xf numFmtId="2" fontId="2" fillId="0" borderId="0" xfId="0" applyNumberFormat="1" applyFont="1"/>
    <xf numFmtId="169" fontId="2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0" xfId="0" applyFont="1"/>
    <xf numFmtId="167" fontId="2" fillId="0" borderId="0" xfId="0" applyNumberFormat="1" applyFont="1"/>
    <xf numFmtId="0" fontId="2" fillId="0" borderId="0" xfId="0" applyFont="1" applyBorder="1"/>
    <xf numFmtId="0" fontId="2" fillId="0" borderId="21" xfId="0" applyFont="1" applyBorder="1"/>
    <xf numFmtId="0" fontId="7" fillId="2" borderId="21" xfId="0" applyFont="1" applyFill="1" applyBorder="1" applyAlignment="1">
      <alignment vertical="top" wrapText="1"/>
    </xf>
    <xf numFmtId="0" fontId="10" fillId="0" borderId="0" xfId="0" applyFont="1"/>
    <xf numFmtId="0" fontId="10" fillId="2" borderId="21" xfId="0" applyFont="1" applyFill="1" applyBorder="1" applyAlignment="1">
      <alignment vertical="top" wrapText="1"/>
    </xf>
    <xf numFmtId="0" fontId="12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/>
    </xf>
    <xf numFmtId="43" fontId="6" fillId="0" borderId="21" xfId="1" applyFont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9" fontId="13" fillId="3" borderId="0" xfId="0" applyNumberFormat="1" applyFont="1" applyFill="1" applyAlignment="1"/>
    <xf numFmtId="0" fontId="10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68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169" fontId="2" fillId="0" borderId="21" xfId="1" applyNumberFormat="1" applyFont="1" applyBorder="1" applyAlignment="1">
      <alignment horizontal="center" vertical="center" wrapText="1"/>
    </xf>
    <xf numFmtId="169" fontId="2" fillId="0" borderId="21" xfId="0" applyNumberFormat="1" applyFont="1" applyFill="1" applyBorder="1" applyAlignment="1">
      <alignment horizontal="center" vertical="center" wrapText="1"/>
    </xf>
    <xf numFmtId="2" fontId="6" fillId="0" borderId="21" xfId="0" applyNumberFormat="1" applyFont="1" applyFill="1" applyBorder="1" applyAlignment="1">
      <alignment horizontal="center" vertical="center" wrapText="1"/>
    </xf>
    <xf numFmtId="2" fontId="6" fillId="0" borderId="21" xfId="1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169" fontId="2" fillId="2" borderId="21" xfId="1" applyNumberFormat="1" applyFont="1" applyFill="1" applyBorder="1" applyAlignment="1">
      <alignment horizontal="center" vertical="center" wrapText="1"/>
    </xf>
    <xf numFmtId="169" fontId="2" fillId="0" borderId="21" xfId="1" applyNumberFormat="1" applyFont="1" applyFill="1" applyBorder="1" applyAlignment="1">
      <alignment horizontal="center" vertical="center" wrapText="1"/>
    </xf>
    <xf numFmtId="169" fontId="2" fillId="0" borderId="0" xfId="0" applyNumberFormat="1" applyFont="1"/>
    <xf numFmtId="0" fontId="6" fillId="0" borderId="21" xfId="0" applyFont="1" applyBorder="1" applyAlignment="1">
      <alignment horizontal="left"/>
    </xf>
    <xf numFmtId="169" fontId="7" fillId="0" borderId="21" xfId="1" applyNumberFormat="1" applyFont="1" applyBorder="1" applyAlignment="1">
      <alignment horizontal="center" vertical="center" wrapText="1"/>
    </xf>
    <xf numFmtId="169" fontId="7" fillId="0" borderId="21" xfId="0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169" fontId="10" fillId="0" borderId="21" xfId="1" applyNumberFormat="1" applyFont="1" applyBorder="1" applyAlignment="1">
      <alignment horizontal="center" vertical="center" wrapText="1"/>
    </xf>
    <xf numFmtId="169" fontId="10" fillId="0" borderId="21" xfId="1" applyNumberFormat="1" applyFont="1" applyFill="1" applyBorder="1" applyAlignment="1">
      <alignment horizontal="center" vertical="center" wrapText="1"/>
    </xf>
    <xf numFmtId="170" fontId="12" fillId="0" borderId="21" xfId="1" applyNumberFormat="1" applyFont="1" applyBorder="1" applyAlignment="1">
      <alignment horizontal="center" vertical="center" wrapText="1"/>
    </xf>
    <xf numFmtId="170" fontId="10" fillId="0" borderId="21" xfId="1" applyNumberFormat="1" applyFont="1" applyBorder="1" applyAlignment="1">
      <alignment horizontal="center" vertical="center" wrapText="1"/>
    </xf>
    <xf numFmtId="169" fontId="2" fillId="0" borderId="0" xfId="0" applyNumberFormat="1" applyFont="1" applyAlignment="1"/>
    <xf numFmtId="4" fontId="6" fillId="0" borderId="21" xfId="1" applyNumberFormat="1" applyFont="1" applyBorder="1" applyAlignment="1">
      <alignment horizontal="center"/>
    </xf>
    <xf numFmtId="4" fontId="6" fillId="0" borderId="21" xfId="1" applyNumberFormat="1" applyFont="1" applyBorder="1" applyAlignment="1">
      <alignment horizontal="center" vertical="center" wrapText="1"/>
    </xf>
    <xf numFmtId="169" fontId="6" fillId="0" borderId="21" xfId="1" applyNumberFormat="1" applyFont="1" applyBorder="1" applyAlignment="1">
      <alignment horizontal="center" vertical="center"/>
    </xf>
    <xf numFmtId="0" fontId="2" fillId="0" borderId="21" xfId="1" applyNumberFormat="1" applyFont="1" applyBorder="1" applyAlignment="1">
      <alignment horizontal="center" vertical="center" wrapText="1"/>
    </xf>
    <xf numFmtId="169" fontId="2" fillId="0" borderId="21" xfId="1" applyNumberFormat="1" applyFont="1" applyBorder="1" applyAlignment="1">
      <alignment horizontal="center" vertical="center"/>
    </xf>
    <xf numFmtId="4" fontId="6" fillId="0" borderId="21" xfId="1" applyNumberFormat="1" applyFont="1" applyBorder="1" applyAlignment="1">
      <alignment horizontal="center" vertical="center"/>
    </xf>
    <xf numFmtId="4" fontId="6" fillId="0" borderId="21" xfId="1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TableStyleLight1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T97"/>
  <sheetViews>
    <sheetView view="pageBreakPreview" zoomScale="80" zoomScaleNormal="90" zoomScaleSheetLayoutView="80" workbookViewId="0">
      <pane xSplit="3" ySplit="7" topLeftCell="D68" activePane="bottomRight" state="frozen"/>
      <selection activeCell="S34" sqref="S34"/>
      <selection pane="topRight" activeCell="S34" sqref="S34"/>
      <selection pane="bottomLeft" activeCell="S34" sqref="S34"/>
      <selection pane="bottomRight" activeCell="B92" sqref="B92"/>
    </sheetView>
  </sheetViews>
  <sheetFormatPr defaultRowHeight="15"/>
  <cols>
    <col min="1" max="1" width="3.28515625" style="1" bestFit="1" customWidth="1"/>
    <col min="2" max="2" width="36.85546875" style="2" customWidth="1"/>
    <col min="3" max="3" width="8.85546875" style="2" hidden="1" customWidth="1"/>
    <col min="4" max="4" width="15.85546875" style="3" customWidth="1"/>
    <col min="5" max="5" width="15.7109375" style="3" customWidth="1"/>
    <col min="6" max="6" width="17" style="3" customWidth="1"/>
    <col min="7" max="7" width="16.5703125" style="3" customWidth="1"/>
    <col min="8" max="8" width="15.7109375" style="3" customWidth="1"/>
    <col min="9" max="9" width="13.7109375" style="3" customWidth="1"/>
    <col min="10" max="10" width="14.28515625" style="3" customWidth="1"/>
    <col min="11" max="11" width="13.7109375" style="3" customWidth="1"/>
    <col min="12" max="12" width="12.28515625" style="3" customWidth="1"/>
    <col min="13" max="13" width="14.5703125" style="3" customWidth="1"/>
    <col min="14" max="14" width="13" style="3" customWidth="1"/>
    <col min="15" max="16" width="12.7109375" style="3" customWidth="1"/>
    <col min="17" max="17" width="16" style="3" customWidth="1"/>
    <col min="18" max="18" width="16.140625" style="4" customWidth="1"/>
    <col min="19" max="19" width="18.5703125" style="3" customWidth="1"/>
    <col min="20" max="20" width="12" style="3" bestFit="1" customWidth="1"/>
    <col min="21" max="16384" width="9.140625" style="3"/>
  </cols>
  <sheetData>
    <row r="1" spans="1:20" ht="15.75">
      <c r="O1" s="120"/>
      <c r="P1" s="120"/>
      <c r="Q1" s="121" t="s">
        <v>0</v>
      </c>
      <c r="R1" s="121"/>
      <c r="S1" s="121"/>
    </row>
    <row r="2" spans="1:20" ht="18.75" customHeight="1">
      <c r="F2" s="122" t="s">
        <v>146</v>
      </c>
      <c r="G2" s="122"/>
      <c r="H2" s="122"/>
      <c r="I2" s="122"/>
      <c r="J2" s="122"/>
      <c r="K2" s="122"/>
      <c r="L2" s="122"/>
      <c r="M2" s="122"/>
      <c r="N2" s="122"/>
      <c r="O2" s="120"/>
      <c r="P2" s="120"/>
    </row>
    <row r="3" spans="1:20" ht="15.75" thickBot="1"/>
    <row r="4" spans="1:20" ht="15.75" thickBot="1">
      <c r="A4" s="89" t="s">
        <v>1</v>
      </c>
      <c r="B4" s="92" t="s">
        <v>2</v>
      </c>
      <c r="C4" s="5"/>
      <c r="D4" s="95" t="s">
        <v>3</v>
      </c>
      <c r="E4" s="96"/>
      <c r="F4" s="96"/>
      <c r="G4" s="96"/>
      <c r="H4" s="96"/>
      <c r="I4" s="97"/>
      <c r="J4" s="98" t="s">
        <v>4</v>
      </c>
      <c r="K4" s="99"/>
      <c r="L4" s="99"/>
      <c r="M4" s="99"/>
      <c r="N4" s="99"/>
      <c r="O4" s="99"/>
      <c r="P4" s="100"/>
      <c r="Q4" s="101" t="s">
        <v>5</v>
      </c>
      <c r="R4" s="102"/>
      <c r="S4" s="123" t="s">
        <v>6</v>
      </c>
    </row>
    <row r="5" spans="1:20" s="7" customFormat="1">
      <c r="A5" s="90"/>
      <c r="B5" s="93"/>
      <c r="C5" s="6"/>
      <c r="D5" s="93" t="s">
        <v>7</v>
      </c>
      <c r="E5" s="104"/>
      <c r="F5" s="107" t="s">
        <v>8</v>
      </c>
      <c r="G5" s="108"/>
      <c r="H5" s="107" t="s">
        <v>9</v>
      </c>
      <c r="I5" s="108"/>
      <c r="J5" s="93" t="s">
        <v>10</v>
      </c>
      <c r="K5" s="104"/>
      <c r="L5" s="111" t="s">
        <v>11</v>
      </c>
      <c r="M5" s="111"/>
      <c r="N5" s="111"/>
      <c r="O5" s="112" t="s">
        <v>12</v>
      </c>
      <c r="P5" s="113"/>
      <c r="Q5" s="103"/>
      <c r="R5" s="104"/>
      <c r="S5" s="124"/>
    </row>
    <row r="6" spans="1:20" s="8" customFormat="1" ht="61.5" customHeight="1">
      <c r="A6" s="90"/>
      <c r="B6" s="93"/>
      <c r="C6" s="6"/>
      <c r="D6" s="94"/>
      <c r="E6" s="106"/>
      <c r="F6" s="109"/>
      <c r="G6" s="110"/>
      <c r="H6" s="109"/>
      <c r="I6" s="110"/>
      <c r="J6" s="94"/>
      <c r="K6" s="106"/>
      <c r="L6" s="116" t="s">
        <v>13</v>
      </c>
      <c r="M6" s="117"/>
      <c r="N6" s="118" t="s">
        <v>14</v>
      </c>
      <c r="O6" s="114"/>
      <c r="P6" s="115"/>
      <c r="Q6" s="105"/>
      <c r="R6" s="106"/>
      <c r="S6" s="124"/>
    </row>
    <row r="7" spans="1:20" ht="33" customHeight="1">
      <c r="A7" s="91"/>
      <c r="B7" s="94"/>
      <c r="C7" s="6"/>
      <c r="D7" s="9" t="s">
        <v>13</v>
      </c>
      <c r="E7" s="9" t="s">
        <v>14</v>
      </c>
      <c r="F7" s="9" t="s">
        <v>13</v>
      </c>
      <c r="G7" s="9" t="s">
        <v>14</v>
      </c>
      <c r="H7" s="9" t="s">
        <v>13</v>
      </c>
      <c r="I7" s="9" t="s">
        <v>14</v>
      </c>
      <c r="J7" s="9" t="s">
        <v>13</v>
      </c>
      <c r="K7" s="9" t="s">
        <v>14</v>
      </c>
      <c r="L7" s="10" t="s">
        <v>15</v>
      </c>
      <c r="M7" s="11" t="s">
        <v>16</v>
      </c>
      <c r="N7" s="119"/>
      <c r="O7" s="12" t="s">
        <v>17</v>
      </c>
      <c r="P7" s="12" t="s">
        <v>14</v>
      </c>
      <c r="Q7" s="9" t="s">
        <v>13</v>
      </c>
      <c r="R7" s="9" t="s">
        <v>14</v>
      </c>
      <c r="S7" s="125"/>
    </row>
    <row r="8" spans="1:20" ht="30">
      <c r="A8" s="55">
        <v>1</v>
      </c>
      <c r="B8" s="50" t="s">
        <v>18</v>
      </c>
      <c r="C8" s="14">
        <f>E8/D8*100</f>
        <v>100</v>
      </c>
      <c r="D8" s="64">
        <v>15341.4</v>
      </c>
      <c r="E8" s="64">
        <v>15341.4</v>
      </c>
      <c r="F8" s="64">
        <v>0</v>
      </c>
      <c r="G8" s="64">
        <v>0</v>
      </c>
      <c r="H8" s="64">
        <v>3895.6833999999999</v>
      </c>
      <c r="I8" s="64">
        <v>3872.1974</v>
      </c>
      <c r="J8" s="64">
        <v>4608.6594999999998</v>
      </c>
      <c r="K8" s="64">
        <v>2680.2412000000004</v>
      </c>
      <c r="L8" s="64">
        <v>0</v>
      </c>
      <c r="M8" s="64">
        <v>0</v>
      </c>
      <c r="N8" s="64">
        <v>0</v>
      </c>
      <c r="O8" s="64">
        <v>1.3405</v>
      </c>
      <c r="P8" s="64">
        <v>1.3405</v>
      </c>
      <c r="Q8" s="64">
        <v>23847.083399999996</v>
      </c>
      <c r="R8" s="64">
        <v>21895.179099999998</v>
      </c>
      <c r="S8" s="64">
        <f t="shared" ref="S8:S39" si="0">(J8+L8+O8)/Q8</f>
        <v>0.19331504497526941</v>
      </c>
      <c r="T8" s="15"/>
    </row>
    <row r="9" spans="1:20" ht="30">
      <c r="A9" s="55">
        <v>2</v>
      </c>
      <c r="B9" s="50" t="s">
        <v>19</v>
      </c>
      <c r="C9" s="14">
        <f t="shared" ref="C9:C71" si="1">E9/D9*100</f>
        <v>99.536929840941127</v>
      </c>
      <c r="D9" s="64">
        <v>11781.8</v>
      </c>
      <c r="E9" s="64">
        <v>11727.242</v>
      </c>
      <c r="F9" s="64">
        <v>0</v>
      </c>
      <c r="G9" s="64">
        <v>0</v>
      </c>
      <c r="H9" s="64">
        <v>2113.1619999999998</v>
      </c>
      <c r="I9" s="64">
        <v>2113.1619999999998</v>
      </c>
      <c r="J9" s="64">
        <v>1740</v>
      </c>
      <c r="K9" s="64">
        <v>1646.2718400000001</v>
      </c>
      <c r="L9" s="64">
        <v>0</v>
      </c>
      <c r="M9" s="64">
        <v>0</v>
      </c>
      <c r="N9" s="64">
        <v>0</v>
      </c>
      <c r="O9" s="64">
        <v>0.8</v>
      </c>
      <c r="P9" s="64">
        <v>0.4</v>
      </c>
      <c r="Q9" s="64">
        <v>15635.761999999999</v>
      </c>
      <c r="R9" s="64">
        <v>15487.07584</v>
      </c>
      <c r="S9" s="64">
        <f t="shared" si="0"/>
        <v>0.11133451634784414</v>
      </c>
      <c r="T9" s="15"/>
    </row>
    <row r="10" spans="1:20" ht="30">
      <c r="A10" s="56">
        <v>3</v>
      </c>
      <c r="B10" s="50" t="s">
        <v>20</v>
      </c>
      <c r="C10" s="14">
        <f t="shared" si="1"/>
        <v>98.693075255302432</v>
      </c>
      <c r="D10" s="64">
        <v>15912.5</v>
      </c>
      <c r="E10" s="64">
        <v>15704.535599999999</v>
      </c>
      <c r="F10" s="64">
        <v>0</v>
      </c>
      <c r="G10" s="64">
        <v>0</v>
      </c>
      <c r="H10" s="64">
        <v>2917.4952000000003</v>
      </c>
      <c r="I10" s="64">
        <v>2856.5075999999999</v>
      </c>
      <c r="J10" s="64">
        <v>3284</v>
      </c>
      <c r="K10" s="64">
        <v>2641.7841200000003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22113.995200000001</v>
      </c>
      <c r="R10" s="64">
        <v>21202.82732</v>
      </c>
      <c r="S10" s="64">
        <f t="shared" si="0"/>
        <v>0.14850324286947481</v>
      </c>
      <c r="T10" s="15"/>
    </row>
    <row r="11" spans="1:20" ht="30">
      <c r="A11" s="55">
        <v>4</v>
      </c>
      <c r="B11" s="50" t="s">
        <v>21</v>
      </c>
      <c r="C11" s="14">
        <f t="shared" si="1"/>
        <v>99.709942376689725</v>
      </c>
      <c r="D11" s="64">
        <v>13796.5</v>
      </c>
      <c r="E11" s="64">
        <v>13756.482199999999</v>
      </c>
      <c r="F11" s="64">
        <v>0</v>
      </c>
      <c r="G11" s="64">
        <v>0</v>
      </c>
      <c r="H11" s="64">
        <v>2486.6729999999998</v>
      </c>
      <c r="I11" s="64">
        <v>2486.6729999999998</v>
      </c>
      <c r="J11" s="64">
        <v>2565.6</v>
      </c>
      <c r="K11" s="64">
        <v>2081.0338200000001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18848.772999999997</v>
      </c>
      <c r="R11" s="64">
        <v>18324.189019999998</v>
      </c>
      <c r="S11" s="64">
        <f t="shared" si="0"/>
        <v>0.13611496090488226</v>
      </c>
      <c r="T11" s="15"/>
    </row>
    <row r="12" spans="1:20" ht="30">
      <c r="A12" s="55">
        <v>5</v>
      </c>
      <c r="B12" s="50" t="s">
        <v>22</v>
      </c>
      <c r="C12" s="14">
        <f t="shared" si="1"/>
        <v>98.795577948793266</v>
      </c>
      <c r="D12" s="64">
        <v>31032.50722</v>
      </c>
      <c r="E12" s="64">
        <v>30658.744859999999</v>
      </c>
      <c r="F12" s="64">
        <v>0</v>
      </c>
      <c r="G12" s="64">
        <v>0</v>
      </c>
      <c r="H12" s="64">
        <v>6751.4244500000004</v>
      </c>
      <c r="I12" s="64">
        <v>6750.2244500000006</v>
      </c>
      <c r="J12" s="64">
        <v>6010.1</v>
      </c>
      <c r="K12" s="64">
        <v>5215.0320700000002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43794.031669999997</v>
      </c>
      <c r="R12" s="64">
        <v>42624.001380000002</v>
      </c>
      <c r="S12" s="64">
        <f t="shared" si="0"/>
        <v>0.13723559514428238</v>
      </c>
    </row>
    <row r="13" spans="1:20" ht="45">
      <c r="A13" s="56">
        <v>6</v>
      </c>
      <c r="B13" s="50" t="s">
        <v>23</v>
      </c>
      <c r="C13" s="14">
        <f t="shared" si="1"/>
        <v>98.342187559777557</v>
      </c>
      <c r="D13" s="64">
        <v>23403.164350000003</v>
      </c>
      <c r="E13" s="64">
        <v>23015.183779999999</v>
      </c>
      <c r="F13" s="64">
        <v>0</v>
      </c>
      <c r="G13" s="64">
        <v>0</v>
      </c>
      <c r="H13" s="64">
        <v>4333.7764000000006</v>
      </c>
      <c r="I13" s="64">
        <v>4333.7764000000006</v>
      </c>
      <c r="J13" s="64">
        <v>2900.3712</v>
      </c>
      <c r="K13" s="64">
        <v>2754.7588700000001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30637.311950000003</v>
      </c>
      <c r="R13" s="64">
        <v>30103.719050000003</v>
      </c>
      <c r="S13" s="64">
        <f t="shared" si="0"/>
        <v>9.4667939691752231E-2</v>
      </c>
    </row>
    <row r="14" spans="1:20" ht="30">
      <c r="A14" s="55">
        <v>7</v>
      </c>
      <c r="B14" s="50" t="s">
        <v>24</v>
      </c>
      <c r="C14" s="14">
        <f t="shared" si="1"/>
        <v>99.995007481332721</v>
      </c>
      <c r="D14" s="64">
        <v>64450.234729999996</v>
      </c>
      <c r="E14" s="64">
        <v>64447.017039999999</v>
      </c>
      <c r="F14" s="64">
        <v>0</v>
      </c>
      <c r="G14" s="64">
        <v>0</v>
      </c>
      <c r="H14" s="64">
        <v>10623.00452</v>
      </c>
      <c r="I14" s="64">
        <v>9762.6190800000004</v>
      </c>
      <c r="J14" s="64">
        <v>126</v>
      </c>
      <c r="K14" s="64">
        <v>125.93899999999999</v>
      </c>
      <c r="L14" s="64">
        <v>0</v>
      </c>
      <c r="M14" s="64">
        <v>0</v>
      </c>
      <c r="N14" s="64">
        <v>0</v>
      </c>
      <c r="O14" s="64">
        <v>100</v>
      </c>
      <c r="P14" s="64">
        <v>111.883</v>
      </c>
      <c r="Q14" s="64">
        <v>75299.239249999999</v>
      </c>
      <c r="R14" s="64">
        <v>74447.458119999996</v>
      </c>
      <c r="S14" s="64">
        <f t="shared" si="0"/>
        <v>3.0013583437365206E-3</v>
      </c>
    </row>
    <row r="15" spans="1:20" ht="30">
      <c r="A15" s="55">
        <v>8</v>
      </c>
      <c r="B15" s="50" t="s">
        <v>25</v>
      </c>
      <c r="C15" s="14">
        <f t="shared" si="1"/>
        <v>98.741572127620444</v>
      </c>
      <c r="D15" s="64">
        <v>31001.3</v>
      </c>
      <c r="E15" s="64">
        <v>30611.170999999998</v>
      </c>
      <c r="F15" s="64">
        <v>0</v>
      </c>
      <c r="G15" s="64">
        <v>0</v>
      </c>
      <c r="H15" s="64">
        <v>3199.34348</v>
      </c>
      <c r="I15" s="64">
        <v>3199.34348</v>
      </c>
      <c r="J15" s="64">
        <v>1540</v>
      </c>
      <c r="K15" s="64">
        <v>744.30336999999997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35740.643479999999</v>
      </c>
      <c r="R15" s="64">
        <v>34554.817849999999</v>
      </c>
      <c r="S15" s="64">
        <f t="shared" si="0"/>
        <v>4.3088200156826052E-2</v>
      </c>
    </row>
    <row r="16" spans="1:20" ht="30">
      <c r="A16" s="56">
        <v>9</v>
      </c>
      <c r="B16" s="50" t="s">
        <v>26</v>
      </c>
      <c r="C16" s="14">
        <f t="shared" si="1"/>
        <v>98.543807543131862</v>
      </c>
      <c r="D16" s="64">
        <v>29845.340700000001</v>
      </c>
      <c r="E16" s="64">
        <v>29410.735100000002</v>
      </c>
      <c r="F16" s="64">
        <v>0</v>
      </c>
      <c r="G16" s="64">
        <v>0</v>
      </c>
      <c r="H16" s="64">
        <v>2305.7628</v>
      </c>
      <c r="I16" s="64">
        <v>2284.5227999999997</v>
      </c>
      <c r="J16" s="64">
        <v>940</v>
      </c>
      <c r="K16" s="64">
        <v>641.42818999999997</v>
      </c>
      <c r="L16" s="64">
        <v>24</v>
      </c>
      <c r="M16" s="64">
        <v>24</v>
      </c>
      <c r="N16" s="64">
        <v>0</v>
      </c>
      <c r="O16" s="64">
        <v>20</v>
      </c>
      <c r="P16" s="64">
        <v>7.2270000000000003</v>
      </c>
      <c r="Q16" s="64">
        <v>33135.103499999997</v>
      </c>
      <c r="R16" s="64">
        <v>32343.913089999998</v>
      </c>
      <c r="S16" s="64">
        <f t="shared" si="0"/>
        <v>2.9696602577384438E-2</v>
      </c>
    </row>
    <row r="17" spans="1:19" ht="30">
      <c r="A17" s="55">
        <v>10</v>
      </c>
      <c r="B17" s="50" t="s">
        <v>27</v>
      </c>
      <c r="C17" s="14">
        <f t="shared" si="1"/>
        <v>99.811354406467487</v>
      </c>
      <c r="D17" s="64">
        <v>25330.483</v>
      </c>
      <c r="E17" s="64">
        <v>25282.69816</v>
      </c>
      <c r="F17" s="64">
        <v>0</v>
      </c>
      <c r="G17" s="64">
        <v>0</v>
      </c>
      <c r="H17" s="64">
        <v>5568.8845999999994</v>
      </c>
      <c r="I17" s="64">
        <v>5483.8412699999999</v>
      </c>
      <c r="J17" s="64">
        <v>0</v>
      </c>
      <c r="K17" s="64">
        <v>100</v>
      </c>
      <c r="L17" s="64">
        <v>110</v>
      </c>
      <c r="M17" s="64">
        <v>110</v>
      </c>
      <c r="N17" s="64">
        <v>51.281999999999996</v>
      </c>
      <c r="O17" s="64">
        <v>0</v>
      </c>
      <c r="P17" s="64">
        <v>0</v>
      </c>
      <c r="Q17" s="64">
        <v>31009.367599999998</v>
      </c>
      <c r="R17" s="64">
        <v>30917.82143</v>
      </c>
      <c r="S17" s="64">
        <f t="shared" si="0"/>
        <v>3.5473151667885033E-3</v>
      </c>
    </row>
    <row r="18" spans="1:19" ht="30">
      <c r="A18" s="55">
        <v>11</v>
      </c>
      <c r="B18" s="50" t="s">
        <v>28</v>
      </c>
      <c r="C18" s="14">
        <f t="shared" si="1"/>
        <v>99.645929262564863</v>
      </c>
      <c r="D18" s="64">
        <v>32396.868160000002</v>
      </c>
      <c r="E18" s="64">
        <v>32282.160329999999</v>
      </c>
      <c r="F18" s="64">
        <v>0</v>
      </c>
      <c r="G18" s="64">
        <v>0</v>
      </c>
      <c r="H18" s="64">
        <v>3046.2608</v>
      </c>
      <c r="I18" s="64">
        <v>2962.9838</v>
      </c>
      <c r="J18" s="64">
        <v>1470</v>
      </c>
      <c r="K18" s="64">
        <v>1285.3917200000001</v>
      </c>
      <c r="L18" s="64">
        <v>0</v>
      </c>
      <c r="M18" s="64">
        <v>0</v>
      </c>
      <c r="N18" s="64">
        <v>0</v>
      </c>
      <c r="O18" s="64">
        <v>300</v>
      </c>
      <c r="P18" s="64">
        <v>0</v>
      </c>
      <c r="Q18" s="64">
        <v>37213.128960000002</v>
      </c>
      <c r="R18" s="64">
        <v>36530.53585</v>
      </c>
      <c r="S18" s="64">
        <f t="shared" si="0"/>
        <v>4.7563858494741311E-2</v>
      </c>
    </row>
    <row r="19" spans="1:19" ht="30">
      <c r="A19" s="56">
        <v>12</v>
      </c>
      <c r="B19" s="50" t="s">
        <v>29</v>
      </c>
      <c r="C19" s="14">
        <f t="shared" si="1"/>
        <v>98.182719422519398</v>
      </c>
      <c r="D19" s="64">
        <v>27832.540350000003</v>
      </c>
      <c r="E19" s="64">
        <v>27326.744999999999</v>
      </c>
      <c r="F19" s="64">
        <v>0</v>
      </c>
      <c r="G19" s="64">
        <v>0</v>
      </c>
      <c r="H19" s="64">
        <v>3572.5880400000001</v>
      </c>
      <c r="I19" s="64">
        <v>3442.9094399999999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31405.128390000002</v>
      </c>
      <c r="R19" s="64">
        <v>30769.654439999998</v>
      </c>
      <c r="S19" s="64">
        <f t="shared" si="0"/>
        <v>0</v>
      </c>
    </row>
    <row r="20" spans="1:19" ht="30">
      <c r="A20" s="55">
        <v>13</v>
      </c>
      <c r="B20" s="50" t="s">
        <v>30</v>
      </c>
      <c r="C20" s="14">
        <f>E20/D20*100</f>
        <v>99.67789223396683</v>
      </c>
      <c r="D20" s="64">
        <v>40879.300000000003</v>
      </c>
      <c r="E20" s="64">
        <v>40747.624600000003</v>
      </c>
      <c r="F20" s="64">
        <v>0</v>
      </c>
      <c r="G20" s="64">
        <v>0</v>
      </c>
      <c r="H20" s="64">
        <v>4638.6220800000001</v>
      </c>
      <c r="I20" s="64">
        <v>4576.36708</v>
      </c>
      <c r="J20" s="64">
        <v>24</v>
      </c>
      <c r="K20" s="64">
        <v>23.52</v>
      </c>
      <c r="L20" s="64">
        <v>0</v>
      </c>
      <c r="M20" s="64">
        <v>0</v>
      </c>
      <c r="N20" s="64">
        <v>0</v>
      </c>
      <c r="O20" s="64">
        <v>28.6</v>
      </c>
      <c r="P20" s="64">
        <v>28.6</v>
      </c>
      <c r="Q20" s="64">
        <v>45570.522080000002</v>
      </c>
      <c r="R20" s="64">
        <v>45376.111680000002</v>
      </c>
      <c r="S20" s="64">
        <f t="shared" si="0"/>
        <v>1.1542549349700143E-3</v>
      </c>
    </row>
    <row r="21" spans="1:19" ht="30">
      <c r="A21" s="55">
        <v>14</v>
      </c>
      <c r="B21" s="50" t="s">
        <v>31</v>
      </c>
      <c r="C21" s="14">
        <f t="shared" si="1"/>
        <v>98.591986606961441</v>
      </c>
      <c r="D21" s="64">
        <v>49219.6</v>
      </c>
      <c r="E21" s="64">
        <v>48526.581439999994</v>
      </c>
      <c r="F21" s="64">
        <v>0</v>
      </c>
      <c r="G21" s="64">
        <v>0</v>
      </c>
      <c r="H21" s="64">
        <v>6578.5927999999994</v>
      </c>
      <c r="I21" s="64">
        <v>6544.5082000000002</v>
      </c>
      <c r="J21" s="64">
        <v>1700</v>
      </c>
      <c r="K21" s="64">
        <v>1284.9073899999999</v>
      </c>
      <c r="L21" s="64">
        <v>10</v>
      </c>
      <c r="M21" s="64">
        <v>10</v>
      </c>
      <c r="N21" s="64">
        <v>10</v>
      </c>
      <c r="O21" s="64">
        <v>58</v>
      </c>
      <c r="P21" s="64">
        <v>58</v>
      </c>
      <c r="Q21" s="64">
        <v>57566.192799999997</v>
      </c>
      <c r="R21" s="64">
        <v>56423.997029999991</v>
      </c>
      <c r="S21" s="64">
        <f t="shared" si="0"/>
        <v>3.0712470531836181E-2</v>
      </c>
    </row>
    <row r="22" spans="1:19" ht="30">
      <c r="A22" s="55">
        <v>15</v>
      </c>
      <c r="B22" s="50" t="s">
        <v>32</v>
      </c>
      <c r="C22" s="14">
        <f t="shared" si="1"/>
        <v>99.705567018758998</v>
      </c>
      <c r="D22" s="64">
        <v>11729.283810000001</v>
      </c>
      <c r="E22" s="64">
        <v>11694.74893</v>
      </c>
      <c r="F22" s="64">
        <v>0</v>
      </c>
      <c r="G22" s="64">
        <v>0</v>
      </c>
      <c r="H22" s="64">
        <v>2226.067</v>
      </c>
      <c r="I22" s="64">
        <v>2226.067</v>
      </c>
      <c r="J22" s="64">
        <v>1940</v>
      </c>
      <c r="K22" s="64">
        <v>1568.5253400000001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15895.35081</v>
      </c>
      <c r="R22" s="64">
        <v>15489.341270000001</v>
      </c>
      <c r="S22" s="64">
        <f t="shared" si="0"/>
        <v>0.12204826575954004</v>
      </c>
    </row>
    <row r="23" spans="1:19" ht="45">
      <c r="A23" s="55">
        <v>16</v>
      </c>
      <c r="B23" s="50" t="s">
        <v>33</v>
      </c>
      <c r="C23" s="14">
        <f t="shared" si="1"/>
        <v>99.997883275488107</v>
      </c>
      <c r="D23" s="64">
        <v>14219.6114</v>
      </c>
      <c r="E23" s="64">
        <v>14219.31041</v>
      </c>
      <c r="F23" s="64">
        <v>0</v>
      </c>
      <c r="G23" s="64">
        <v>0</v>
      </c>
      <c r="H23" s="64">
        <v>3108.7840000000001</v>
      </c>
      <c r="I23" s="64">
        <v>3108.7840000000001</v>
      </c>
      <c r="J23" s="64">
        <v>3055</v>
      </c>
      <c r="K23" s="64">
        <v>2962.9030899999998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20383.395400000001</v>
      </c>
      <c r="R23" s="64">
        <v>20290.997500000001</v>
      </c>
      <c r="S23" s="64">
        <f t="shared" si="0"/>
        <v>0.14987689440592414</v>
      </c>
    </row>
    <row r="24" spans="1:19" ht="30">
      <c r="A24" s="55">
        <v>17</v>
      </c>
      <c r="B24" s="50" t="s">
        <v>34</v>
      </c>
      <c r="C24" s="14"/>
      <c r="D24" s="64">
        <v>11416.535230000001</v>
      </c>
      <c r="E24" s="64">
        <v>11416.535230000001</v>
      </c>
      <c r="F24" s="64">
        <v>106014.03</v>
      </c>
      <c r="G24" s="64">
        <v>106014.01401</v>
      </c>
      <c r="H24" s="64">
        <v>3040.68372</v>
      </c>
      <c r="I24" s="64">
        <v>3040.68372</v>
      </c>
      <c r="J24" s="64">
        <v>2722.7</v>
      </c>
      <c r="K24" s="64">
        <v>2441.9417999999996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123193.94895000001</v>
      </c>
      <c r="R24" s="64">
        <v>122913.17475999999</v>
      </c>
      <c r="S24" s="64">
        <f t="shared" si="0"/>
        <v>2.2100923163888883E-2</v>
      </c>
    </row>
    <row r="25" spans="1:19" ht="45">
      <c r="A25" s="55">
        <v>18</v>
      </c>
      <c r="B25" s="50" t="s">
        <v>35</v>
      </c>
      <c r="C25" s="14">
        <f t="shared" si="1"/>
        <v>99.993800455591867</v>
      </c>
      <c r="D25" s="64">
        <v>16593.8</v>
      </c>
      <c r="E25" s="64">
        <v>16592.771260000001</v>
      </c>
      <c r="F25" s="64">
        <v>0</v>
      </c>
      <c r="G25" s="64">
        <v>0</v>
      </c>
      <c r="H25" s="64">
        <v>3085.942</v>
      </c>
      <c r="I25" s="64">
        <v>3085.942</v>
      </c>
      <c r="J25" s="64">
        <v>3260</v>
      </c>
      <c r="K25" s="64">
        <v>2666.5554099999999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22939.741999999998</v>
      </c>
      <c r="R25" s="64">
        <v>22345.268670000001</v>
      </c>
      <c r="S25" s="64">
        <f t="shared" si="0"/>
        <v>0.14211145007646556</v>
      </c>
    </row>
    <row r="26" spans="1:19" ht="30">
      <c r="A26" s="55">
        <v>19</v>
      </c>
      <c r="B26" s="50" t="s">
        <v>36</v>
      </c>
      <c r="C26" s="14">
        <f t="shared" si="1"/>
        <v>98.66269024113447</v>
      </c>
      <c r="D26" s="64">
        <v>9957.1</v>
      </c>
      <c r="E26" s="64">
        <v>9823.9427300000007</v>
      </c>
      <c r="F26" s="64">
        <v>0</v>
      </c>
      <c r="G26" s="64">
        <v>0</v>
      </c>
      <c r="H26" s="64">
        <v>1642.4</v>
      </c>
      <c r="I26" s="64">
        <v>1642.4</v>
      </c>
      <c r="J26" s="64">
        <v>1120</v>
      </c>
      <c r="K26" s="64">
        <v>978.12980000000005</v>
      </c>
      <c r="L26" s="64">
        <v>0</v>
      </c>
      <c r="M26" s="64">
        <v>0</v>
      </c>
      <c r="N26" s="64">
        <v>0</v>
      </c>
      <c r="O26" s="64">
        <v>33.378629999999994</v>
      </c>
      <c r="P26" s="64">
        <v>33.378629999999994</v>
      </c>
      <c r="Q26" s="64">
        <v>12752.878629999999</v>
      </c>
      <c r="R26" s="64">
        <v>12477.85116</v>
      </c>
      <c r="S26" s="64">
        <f t="shared" si="0"/>
        <v>9.044064979076806E-2</v>
      </c>
    </row>
    <row r="27" spans="1:19" ht="30">
      <c r="A27" s="55">
        <v>20</v>
      </c>
      <c r="B27" s="50" t="s">
        <v>37</v>
      </c>
      <c r="C27" s="14">
        <f t="shared" si="1"/>
        <v>99.973856372013032</v>
      </c>
      <c r="D27" s="64">
        <v>13322.09899</v>
      </c>
      <c r="E27" s="64">
        <v>13318.616109999999</v>
      </c>
      <c r="F27" s="64">
        <v>0</v>
      </c>
      <c r="G27" s="64">
        <v>0</v>
      </c>
      <c r="H27" s="64">
        <v>2500.0222100000001</v>
      </c>
      <c r="I27" s="64">
        <v>2488.2440000000001</v>
      </c>
      <c r="J27" s="64">
        <v>2399</v>
      </c>
      <c r="K27" s="64">
        <v>2125.3198600000001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18221.121200000001</v>
      </c>
      <c r="R27" s="64">
        <v>17932.179970000001</v>
      </c>
      <c r="S27" s="64">
        <f t="shared" si="0"/>
        <v>0.13166039420230627</v>
      </c>
    </row>
    <row r="28" spans="1:19" ht="30">
      <c r="A28" s="55">
        <v>21</v>
      </c>
      <c r="B28" s="50" t="s">
        <v>38</v>
      </c>
      <c r="C28" s="14">
        <f t="shared" si="1"/>
        <v>99.537212983730882</v>
      </c>
      <c r="D28" s="64">
        <v>12032.34275</v>
      </c>
      <c r="E28" s="64">
        <v>11976.658630000002</v>
      </c>
      <c r="F28" s="64">
        <v>0</v>
      </c>
      <c r="G28" s="64">
        <v>0</v>
      </c>
      <c r="H28" s="64">
        <v>2517.0729999999999</v>
      </c>
      <c r="I28" s="64">
        <v>2517.0729999999999</v>
      </c>
      <c r="J28" s="64">
        <v>2643</v>
      </c>
      <c r="K28" s="64">
        <v>2209.7250800000002</v>
      </c>
      <c r="L28" s="64">
        <v>0</v>
      </c>
      <c r="M28" s="64">
        <v>0</v>
      </c>
      <c r="N28" s="64">
        <v>0</v>
      </c>
      <c r="O28" s="64">
        <v>100</v>
      </c>
      <c r="P28" s="64">
        <v>0</v>
      </c>
      <c r="Q28" s="64">
        <v>17292.41575</v>
      </c>
      <c r="R28" s="64">
        <v>16703.456710000002</v>
      </c>
      <c r="S28" s="64">
        <f t="shared" si="0"/>
        <v>0.15862445361342875</v>
      </c>
    </row>
    <row r="29" spans="1:19" ht="30">
      <c r="A29" s="55">
        <v>22</v>
      </c>
      <c r="B29" s="50" t="s">
        <v>39</v>
      </c>
      <c r="C29" s="14">
        <f>E29/D29*100</f>
        <v>99.803219471237526</v>
      </c>
      <c r="D29" s="64">
        <v>4883.1000000000004</v>
      </c>
      <c r="E29" s="64">
        <v>4873.4910099999997</v>
      </c>
      <c r="F29" s="64">
        <v>0</v>
      </c>
      <c r="G29" s="64">
        <v>0</v>
      </c>
      <c r="H29" s="64">
        <v>868.27499999999998</v>
      </c>
      <c r="I29" s="64">
        <v>868.27499999999998</v>
      </c>
      <c r="J29" s="64">
        <v>830</v>
      </c>
      <c r="K29" s="64">
        <v>739.30991000000006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6581.375</v>
      </c>
      <c r="R29" s="64">
        <v>6481.0759199999993</v>
      </c>
      <c r="S29" s="64">
        <f t="shared" si="0"/>
        <v>0.12611346413173538</v>
      </c>
    </row>
    <row r="30" spans="1:19" ht="30">
      <c r="A30" s="55">
        <v>23</v>
      </c>
      <c r="B30" s="50" t="s">
        <v>40</v>
      </c>
      <c r="C30" s="14">
        <f t="shared" si="1"/>
        <v>99.853198344965463</v>
      </c>
      <c r="D30" s="64">
        <v>10803.4</v>
      </c>
      <c r="E30" s="64">
        <v>10787.540429999999</v>
      </c>
      <c r="F30" s="64">
        <v>0</v>
      </c>
      <c r="G30" s="64">
        <v>0</v>
      </c>
      <c r="H30" s="64">
        <v>1483.7449999999999</v>
      </c>
      <c r="I30" s="64">
        <v>1483.7449999999999</v>
      </c>
      <c r="J30" s="64">
        <v>2045</v>
      </c>
      <c r="K30" s="64">
        <v>1908.4556100000002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14332.145</v>
      </c>
      <c r="R30" s="64">
        <v>14179.741040000001</v>
      </c>
      <c r="S30" s="64">
        <f t="shared" si="0"/>
        <v>0.14268624829011986</v>
      </c>
    </row>
    <row r="31" spans="1:19">
      <c r="A31" s="55">
        <v>24</v>
      </c>
      <c r="B31" s="50" t="s">
        <v>41</v>
      </c>
      <c r="C31" s="14">
        <f t="shared" si="1"/>
        <v>99.736916758024037</v>
      </c>
      <c r="D31" s="64">
        <v>9384.74827</v>
      </c>
      <c r="E31" s="64">
        <v>9360.0585700000011</v>
      </c>
      <c r="F31" s="64">
        <v>0</v>
      </c>
      <c r="G31" s="64">
        <v>0</v>
      </c>
      <c r="H31" s="64">
        <v>1596.298</v>
      </c>
      <c r="I31" s="64">
        <v>1596.298</v>
      </c>
      <c r="J31" s="64">
        <v>1767.26</v>
      </c>
      <c r="K31" s="64">
        <v>1231.9065800000001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12748.306270000001</v>
      </c>
      <c r="R31" s="64">
        <v>12188.263150000002</v>
      </c>
      <c r="S31" s="64">
        <f t="shared" si="0"/>
        <v>0.1386270428848114</v>
      </c>
    </row>
    <row r="32" spans="1:19">
      <c r="A32" s="55">
        <v>25</v>
      </c>
      <c r="B32" s="50" t="s">
        <v>42</v>
      </c>
      <c r="C32" s="14">
        <f t="shared" si="1"/>
        <v>99.943597846128498</v>
      </c>
      <c r="D32" s="64">
        <v>25135.103940000001</v>
      </c>
      <c r="E32" s="64">
        <v>25120.927199999998</v>
      </c>
      <c r="F32" s="64">
        <v>0</v>
      </c>
      <c r="G32" s="64">
        <v>0</v>
      </c>
      <c r="H32" s="64">
        <v>4533.4650000000001</v>
      </c>
      <c r="I32" s="64">
        <v>4533.4650000000001</v>
      </c>
      <c r="J32" s="64">
        <v>4536.8</v>
      </c>
      <c r="K32" s="64">
        <v>3692.0364199999999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34205.36894</v>
      </c>
      <c r="R32" s="64">
        <v>33346.428619999999</v>
      </c>
      <c r="S32" s="64">
        <f t="shared" si="0"/>
        <v>0.1326341489828117</v>
      </c>
    </row>
    <row r="33" spans="1:19" ht="30">
      <c r="A33" s="55">
        <v>26</v>
      </c>
      <c r="B33" s="50" t="s">
        <v>43</v>
      </c>
      <c r="C33" s="14">
        <f t="shared" si="1"/>
        <v>94.276948939330524</v>
      </c>
      <c r="D33" s="64">
        <v>6174.1411399999997</v>
      </c>
      <c r="E33" s="64">
        <v>5820.7918899999995</v>
      </c>
      <c r="F33" s="64">
        <v>0</v>
      </c>
      <c r="G33" s="64">
        <v>0</v>
      </c>
      <c r="H33" s="64">
        <v>1020.68</v>
      </c>
      <c r="I33" s="64">
        <v>1020.68</v>
      </c>
      <c r="J33" s="64">
        <v>1000</v>
      </c>
      <c r="K33" s="64">
        <v>1007.05414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8194.82114</v>
      </c>
      <c r="R33" s="64">
        <v>7848.52603</v>
      </c>
      <c r="S33" s="64">
        <f t="shared" si="0"/>
        <v>0.12202828871015481</v>
      </c>
    </row>
    <row r="34" spans="1:19" ht="30">
      <c r="A34" s="55">
        <v>27</v>
      </c>
      <c r="B34" s="50" t="s">
        <v>44</v>
      </c>
      <c r="C34" s="14">
        <f t="shared" si="1"/>
        <v>99.974085698307434</v>
      </c>
      <c r="D34" s="64">
        <v>10695.5998</v>
      </c>
      <c r="E34" s="64">
        <v>10692.828109999999</v>
      </c>
      <c r="F34" s="64">
        <v>0</v>
      </c>
      <c r="G34" s="64">
        <v>0</v>
      </c>
      <c r="H34" s="64">
        <v>1839.856</v>
      </c>
      <c r="I34" s="64">
        <v>1839.856</v>
      </c>
      <c r="J34" s="64">
        <v>2988.03</v>
      </c>
      <c r="K34" s="64">
        <v>1972.8961200000001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15523.4858</v>
      </c>
      <c r="R34" s="64">
        <v>14505.580229999998</v>
      </c>
      <c r="S34" s="64">
        <f t="shared" si="0"/>
        <v>0.19248447407347133</v>
      </c>
    </row>
    <row r="35" spans="1:19" ht="30">
      <c r="A35" s="55">
        <v>28</v>
      </c>
      <c r="B35" s="50" t="s">
        <v>45</v>
      </c>
      <c r="C35" s="14">
        <f t="shared" si="1"/>
        <v>99.601561603955631</v>
      </c>
      <c r="D35" s="64">
        <v>18068.389170000002</v>
      </c>
      <c r="E35" s="64">
        <v>17996.39777</v>
      </c>
      <c r="F35" s="64">
        <v>0</v>
      </c>
      <c r="G35" s="64">
        <v>0</v>
      </c>
      <c r="H35" s="64">
        <v>3168.4090000000001</v>
      </c>
      <c r="I35" s="64">
        <v>3168.4090000000001</v>
      </c>
      <c r="J35" s="64">
        <v>2807</v>
      </c>
      <c r="K35" s="64">
        <v>2537.3344300000003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24043.798170000002</v>
      </c>
      <c r="R35" s="64">
        <v>23702.141199999998</v>
      </c>
      <c r="S35" s="64">
        <f t="shared" si="0"/>
        <v>0.11674528209533709</v>
      </c>
    </row>
    <row r="36" spans="1:19" ht="30">
      <c r="A36" s="55">
        <v>29</v>
      </c>
      <c r="B36" s="50" t="s">
        <v>46</v>
      </c>
      <c r="C36" s="14">
        <f t="shared" si="1"/>
        <v>93.220896816228333</v>
      </c>
      <c r="D36" s="64">
        <v>7249.8741600000003</v>
      </c>
      <c r="E36" s="64">
        <v>6758.3977100000002</v>
      </c>
      <c r="F36" s="64">
        <v>0</v>
      </c>
      <c r="G36" s="64">
        <v>0</v>
      </c>
      <c r="H36" s="64">
        <v>929.928</v>
      </c>
      <c r="I36" s="64">
        <v>929.928</v>
      </c>
      <c r="J36" s="64">
        <v>1201</v>
      </c>
      <c r="K36" s="64">
        <v>1141.34978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9380.8021599999993</v>
      </c>
      <c r="R36" s="64">
        <v>8829.6754899999996</v>
      </c>
      <c r="S36" s="64">
        <f t="shared" si="0"/>
        <v>0.12802743086525131</v>
      </c>
    </row>
    <row r="37" spans="1:19" ht="30">
      <c r="A37" s="55">
        <v>30</v>
      </c>
      <c r="B37" s="50" t="s">
        <v>47</v>
      </c>
      <c r="C37" s="14">
        <f>E37/D37*100</f>
        <v>98.034605337484706</v>
      </c>
      <c r="D37" s="64">
        <v>11933.162050000001</v>
      </c>
      <c r="E37" s="64">
        <v>11698.62832</v>
      </c>
      <c r="F37" s="64">
        <v>0</v>
      </c>
      <c r="G37" s="64">
        <v>0</v>
      </c>
      <c r="H37" s="64">
        <v>2329.962</v>
      </c>
      <c r="I37" s="64">
        <v>2329.6464000000001</v>
      </c>
      <c r="J37" s="64">
        <v>1500</v>
      </c>
      <c r="K37" s="64">
        <v>1399.24054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15763.12405</v>
      </c>
      <c r="R37" s="64">
        <v>15427.51526</v>
      </c>
      <c r="S37" s="64">
        <f t="shared" si="0"/>
        <v>9.5158801976185675E-2</v>
      </c>
    </row>
    <row r="38" spans="1:19" ht="30">
      <c r="A38" s="55">
        <v>31</v>
      </c>
      <c r="B38" s="50" t="s">
        <v>48</v>
      </c>
      <c r="C38" s="14">
        <f t="shared" si="1"/>
        <v>99.134677843604308</v>
      </c>
      <c r="D38" s="64">
        <v>12151.8199</v>
      </c>
      <c r="E38" s="64">
        <v>12046.667509999999</v>
      </c>
      <c r="F38" s="64">
        <v>0</v>
      </c>
      <c r="G38" s="64">
        <v>0</v>
      </c>
      <c r="H38" s="64">
        <v>1754.5029999999999</v>
      </c>
      <c r="I38" s="64">
        <v>1754.5029999999999</v>
      </c>
      <c r="J38" s="64">
        <v>3058</v>
      </c>
      <c r="K38" s="64">
        <v>2138.9511400000001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16964.322899999999</v>
      </c>
      <c r="R38" s="64">
        <v>15940.121650000001</v>
      </c>
      <c r="S38" s="64">
        <f t="shared" si="0"/>
        <v>0.18026065750021772</v>
      </c>
    </row>
    <row r="39" spans="1:19" ht="45">
      <c r="A39" s="55">
        <v>32</v>
      </c>
      <c r="B39" s="50" t="s">
        <v>49</v>
      </c>
      <c r="C39" s="14">
        <f t="shared" si="1"/>
        <v>100</v>
      </c>
      <c r="D39" s="64">
        <v>14681.84359</v>
      </c>
      <c r="E39" s="64">
        <v>14681.84359</v>
      </c>
      <c r="F39" s="64">
        <v>0</v>
      </c>
      <c r="G39" s="64">
        <v>0</v>
      </c>
      <c r="H39" s="64">
        <v>3241.14</v>
      </c>
      <c r="I39" s="64">
        <v>3237.86</v>
      </c>
      <c r="J39" s="64">
        <v>4711.62</v>
      </c>
      <c r="K39" s="64">
        <v>3313.0218799999998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22634.603589999999</v>
      </c>
      <c r="R39" s="64">
        <v>21232.725470000001</v>
      </c>
      <c r="S39" s="64">
        <f t="shared" si="0"/>
        <v>0.20816004050018355</v>
      </c>
    </row>
    <row r="40" spans="1:19" ht="30">
      <c r="A40" s="55">
        <v>33</v>
      </c>
      <c r="B40" s="50" t="s">
        <v>50</v>
      </c>
      <c r="C40" s="14">
        <f t="shared" si="1"/>
        <v>99.93385194332464</v>
      </c>
      <c r="D40" s="64">
        <v>17901.115460000001</v>
      </c>
      <c r="E40" s="64">
        <v>17889.274219999999</v>
      </c>
      <c r="F40" s="64">
        <v>0</v>
      </c>
      <c r="G40" s="64">
        <v>0</v>
      </c>
      <c r="H40" s="64">
        <v>1172.6766</v>
      </c>
      <c r="I40" s="64">
        <v>1169.9476399999999</v>
      </c>
      <c r="J40" s="64">
        <v>780</v>
      </c>
      <c r="K40" s="64">
        <v>808.80682999999999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19853.79206</v>
      </c>
      <c r="R40" s="64">
        <v>19868.028689999999</v>
      </c>
      <c r="S40" s="64">
        <f t="shared" ref="S40:S71" si="2">(J40+L40+O40)/Q40</f>
        <v>3.9287205066053259E-2</v>
      </c>
    </row>
    <row r="41" spans="1:19" ht="30">
      <c r="A41" s="55">
        <v>34</v>
      </c>
      <c r="B41" s="50" t="s">
        <v>51</v>
      </c>
      <c r="C41" s="14">
        <f t="shared" si="1"/>
        <v>99.438601880807354</v>
      </c>
      <c r="D41" s="64">
        <v>12782.17143</v>
      </c>
      <c r="E41" s="64">
        <v>12710.412560000001</v>
      </c>
      <c r="F41" s="64">
        <v>-10</v>
      </c>
      <c r="G41" s="64">
        <v>-10</v>
      </c>
      <c r="H41" s="64">
        <v>1041.5293199999999</v>
      </c>
      <c r="I41" s="64">
        <v>1014.7441700000001</v>
      </c>
      <c r="J41" s="64">
        <v>230</v>
      </c>
      <c r="K41" s="64">
        <v>167.68199999999999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14043.70075</v>
      </c>
      <c r="R41" s="64">
        <v>13882.838730000001</v>
      </c>
      <c r="S41" s="64">
        <f t="shared" si="2"/>
        <v>1.6377449512373011E-2</v>
      </c>
    </row>
    <row r="42" spans="1:19" ht="30">
      <c r="A42" s="55">
        <v>35</v>
      </c>
      <c r="B42" s="50" t="s">
        <v>52</v>
      </c>
      <c r="C42" s="14">
        <f t="shared" si="1"/>
        <v>99.020632334526425</v>
      </c>
      <c r="D42" s="64">
        <v>36096.400000000001</v>
      </c>
      <c r="E42" s="64">
        <v>35742.883529999999</v>
      </c>
      <c r="F42" s="64">
        <v>-376.65600000000001</v>
      </c>
      <c r="G42" s="64">
        <v>-376.65600000000001</v>
      </c>
      <c r="H42" s="64">
        <v>5043.0558799999999</v>
      </c>
      <c r="I42" s="64">
        <v>5003.0278799999996</v>
      </c>
      <c r="J42" s="64">
        <v>170</v>
      </c>
      <c r="K42" s="64">
        <v>120.61426</v>
      </c>
      <c r="L42" s="64">
        <v>2.5</v>
      </c>
      <c r="M42" s="64">
        <v>2.5</v>
      </c>
      <c r="N42" s="64">
        <v>0.6018</v>
      </c>
      <c r="O42" s="64">
        <v>51.833329999999997</v>
      </c>
      <c r="P42" s="64">
        <v>50.928829999999998</v>
      </c>
      <c r="Q42" s="64">
        <v>40987.13321</v>
      </c>
      <c r="R42" s="64">
        <v>40541.400299999994</v>
      </c>
      <c r="S42" s="64">
        <f t="shared" si="2"/>
        <v>5.4732622760078125E-3</v>
      </c>
    </row>
    <row r="43" spans="1:19" ht="30">
      <c r="A43" s="55">
        <v>36</v>
      </c>
      <c r="B43" s="50" t="s">
        <v>53</v>
      </c>
      <c r="C43" s="14">
        <f t="shared" si="1"/>
        <v>99.575557942703924</v>
      </c>
      <c r="D43" s="64">
        <v>13543.70968</v>
      </c>
      <c r="E43" s="64">
        <v>13486.224480000001</v>
      </c>
      <c r="F43" s="64">
        <v>0</v>
      </c>
      <c r="G43" s="64">
        <v>0</v>
      </c>
      <c r="H43" s="64">
        <v>1832.2528</v>
      </c>
      <c r="I43" s="64">
        <v>1832.2518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15655.96248</v>
      </c>
      <c r="R43" s="64">
        <v>15574.442630000001</v>
      </c>
      <c r="S43" s="64">
        <f t="shared" si="2"/>
        <v>0</v>
      </c>
    </row>
    <row r="44" spans="1:19" ht="30">
      <c r="A44" s="55">
        <v>37</v>
      </c>
      <c r="B44" s="50" t="s">
        <v>54</v>
      </c>
      <c r="C44" s="14">
        <f t="shared" si="1"/>
        <v>98.647013758774733</v>
      </c>
      <c r="D44" s="64">
        <v>39175</v>
      </c>
      <c r="E44" s="64">
        <v>38644.967640000003</v>
      </c>
      <c r="F44" s="64">
        <v>0</v>
      </c>
      <c r="G44" s="64">
        <v>0</v>
      </c>
      <c r="H44" s="64">
        <v>3503.5366800000002</v>
      </c>
      <c r="I44" s="64">
        <v>3402.8179700000001</v>
      </c>
      <c r="J44" s="64">
        <v>280</v>
      </c>
      <c r="K44" s="64">
        <v>255.96635000000001</v>
      </c>
      <c r="L44" s="64">
        <v>0</v>
      </c>
      <c r="M44" s="64">
        <v>0</v>
      </c>
      <c r="N44" s="64">
        <v>0</v>
      </c>
      <c r="O44" s="64">
        <v>8</v>
      </c>
      <c r="P44" s="64">
        <v>0</v>
      </c>
      <c r="Q44" s="64">
        <v>42686.536679999997</v>
      </c>
      <c r="R44" s="64">
        <v>42047.785610000006</v>
      </c>
      <c r="S44" s="64">
        <f t="shared" si="2"/>
        <v>6.7468579650533508E-3</v>
      </c>
    </row>
    <row r="45" spans="1:19" ht="30">
      <c r="A45" s="55">
        <v>38</v>
      </c>
      <c r="B45" s="50" t="s">
        <v>55</v>
      </c>
      <c r="C45" s="14">
        <f t="shared" si="1"/>
        <v>100</v>
      </c>
      <c r="D45" s="64">
        <v>36608.593369999995</v>
      </c>
      <c r="E45" s="64">
        <v>36608.593369999995</v>
      </c>
      <c r="F45" s="64">
        <v>0</v>
      </c>
      <c r="G45" s="64">
        <v>0</v>
      </c>
      <c r="H45" s="64">
        <v>4927.9912999999997</v>
      </c>
      <c r="I45" s="64">
        <v>4780.0402199999999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41536.584669999997</v>
      </c>
      <c r="R45" s="64">
        <v>41388.633589999998</v>
      </c>
      <c r="S45" s="64">
        <f t="shared" si="2"/>
        <v>0</v>
      </c>
    </row>
    <row r="46" spans="1:19" ht="30">
      <c r="A46" s="55">
        <v>39</v>
      </c>
      <c r="B46" s="50" t="s">
        <v>56</v>
      </c>
      <c r="C46" s="14">
        <f t="shared" si="1"/>
        <v>99.267897676310653</v>
      </c>
      <c r="D46" s="64">
        <v>29991.1</v>
      </c>
      <c r="E46" s="64">
        <v>29771.534460000003</v>
      </c>
      <c r="F46" s="64">
        <v>0</v>
      </c>
      <c r="G46" s="64">
        <v>0</v>
      </c>
      <c r="H46" s="64">
        <v>3505.1396</v>
      </c>
      <c r="I46" s="64">
        <v>3254.60619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143</v>
      </c>
      <c r="Q46" s="64">
        <v>33496.239600000001</v>
      </c>
      <c r="R46" s="64">
        <v>33169.140650000001</v>
      </c>
      <c r="S46" s="64">
        <f t="shared" si="2"/>
        <v>0</v>
      </c>
    </row>
    <row r="47" spans="1:19" ht="30">
      <c r="A47" s="55">
        <v>40</v>
      </c>
      <c r="B47" s="50" t="s">
        <v>57</v>
      </c>
      <c r="C47" s="14">
        <f>E47/D47*100</f>
        <v>100</v>
      </c>
      <c r="D47" s="64">
        <v>20319.326109999998</v>
      </c>
      <c r="E47" s="64">
        <v>20319.326109999998</v>
      </c>
      <c r="F47" s="64">
        <v>0</v>
      </c>
      <c r="G47" s="64">
        <v>0</v>
      </c>
      <c r="H47" s="64">
        <v>1702.22668</v>
      </c>
      <c r="I47" s="64">
        <v>1544.0666799999999</v>
      </c>
      <c r="J47" s="64">
        <v>900</v>
      </c>
      <c r="K47" s="64">
        <v>656.85610999999994</v>
      </c>
      <c r="L47" s="64">
        <v>104.04</v>
      </c>
      <c r="M47" s="64">
        <v>104.04</v>
      </c>
      <c r="N47" s="64">
        <v>104.04</v>
      </c>
      <c r="O47" s="64">
        <v>41</v>
      </c>
      <c r="P47" s="64">
        <v>29.877199999999998</v>
      </c>
      <c r="Q47" s="64">
        <v>23066.592789999999</v>
      </c>
      <c r="R47" s="64">
        <v>22654.166099999999</v>
      </c>
      <c r="S47" s="64">
        <f t="shared" si="2"/>
        <v>4.5305347413643747E-2</v>
      </c>
    </row>
    <row r="48" spans="1:19">
      <c r="A48" s="55">
        <v>41</v>
      </c>
      <c r="B48" s="50" t="s">
        <v>58</v>
      </c>
      <c r="C48" s="14">
        <f t="shared" si="1"/>
        <v>97.947642683664327</v>
      </c>
      <c r="D48" s="64">
        <v>25446.920760000001</v>
      </c>
      <c r="E48" s="64">
        <v>24924.659019999999</v>
      </c>
      <c r="F48" s="64">
        <v>0</v>
      </c>
      <c r="G48" s="64">
        <v>0</v>
      </c>
      <c r="H48" s="64">
        <v>2370.8680600000002</v>
      </c>
      <c r="I48" s="64">
        <v>2259.3037599999998</v>
      </c>
      <c r="J48" s="64">
        <v>1150</v>
      </c>
      <c r="K48" s="64">
        <v>765.56856999999991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28967.788820000002</v>
      </c>
      <c r="R48" s="64">
        <v>27949.531349999997</v>
      </c>
      <c r="S48" s="64">
        <f t="shared" si="2"/>
        <v>3.9699267594978271E-2</v>
      </c>
    </row>
    <row r="49" spans="1:19" ht="30">
      <c r="A49" s="55">
        <v>42</v>
      </c>
      <c r="B49" s="50" t="s">
        <v>59</v>
      </c>
      <c r="C49" s="14">
        <f t="shared" si="1"/>
        <v>95.978843119367227</v>
      </c>
      <c r="D49" s="64">
        <v>9975.1</v>
      </c>
      <c r="E49" s="64">
        <v>9573.9855800000005</v>
      </c>
      <c r="F49" s="64">
        <v>0</v>
      </c>
      <c r="G49" s="64">
        <v>0</v>
      </c>
      <c r="H49" s="64">
        <v>497.33296000000001</v>
      </c>
      <c r="I49" s="64">
        <v>497.33296000000001</v>
      </c>
      <c r="J49" s="64">
        <v>420</v>
      </c>
      <c r="K49" s="64">
        <v>162.10300000000001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10892.43296</v>
      </c>
      <c r="R49" s="64">
        <v>10233.421539999999</v>
      </c>
      <c r="S49" s="64">
        <f t="shared" si="2"/>
        <v>3.8558878585009899E-2</v>
      </c>
    </row>
    <row r="50" spans="1:19" ht="30">
      <c r="A50" s="55">
        <v>43</v>
      </c>
      <c r="B50" s="50" t="s">
        <v>60</v>
      </c>
      <c r="C50" s="14">
        <f t="shared" si="1"/>
        <v>96.873365014644236</v>
      </c>
      <c r="D50" s="64">
        <v>17413</v>
      </c>
      <c r="E50" s="64">
        <v>16868.55905</v>
      </c>
      <c r="F50" s="64">
        <v>0</v>
      </c>
      <c r="G50" s="64">
        <v>0</v>
      </c>
      <c r="H50" s="64">
        <v>2209.7078799999999</v>
      </c>
      <c r="I50" s="64">
        <v>2439.39255</v>
      </c>
      <c r="J50" s="64">
        <v>423.89515</v>
      </c>
      <c r="K50" s="64">
        <v>332.19259999999997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20046.603030000002</v>
      </c>
      <c r="R50" s="64">
        <v>19640.144199999999</v>
      </c>
      <c r="S50" s="64">
        <f t="shared" si="2"/>
        <v>2.1145485315673455E-2</v>
      </c>
    </row>
    <row r="51" spans="1:19" ht="30">
      <c r="A51" s="55">
        <v>44</v>
      </c>
      <c r="B51" s="50" t="s">
        <v>61</v>
      </c>
      <c r="C51" s="14">
        <f t="shared" si="1"/>
        <v>98.863969013219673</v>
      </c>
      <c r="D51" s="64">
        <v>22474.1</v>
      </c>
      <c r="E51" s="64">
        <v>22218.787260000001</v>
      </c>
      <c r="F51" s="64">
        <v>0</v>
      </c>
      <c r="G51" s="64">
        <v>0</v>
      </c>
      <c r="H51" s="64">
        <v>3210.8240799999999</v>
      </c>
      <c r="I51" s="64">
        <v>3067.5610799999999</v>
      </c>
      <c r="J51" s="64">
        <v>450.45</v>
      </c>
      <c r="K51" s="64">
        <v>450.45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26135.374079999998</v>
      </c>
      <c r="R51" s="64">
        <v>25736.798340000001</v>
      </c>
      <c r="S51" s="64">
        <f t="shared" si="2"/>
        <v>1.7235261244823937E-2</v>
      </c>
    </row>
    <row r="52" spans="1:19" ht="30">
      <c r="A52" s="55">
        <v>45</v>
      </c>
      <c r="B52" s="50" t="s">
        <v>62</v>
      </c>
      <c r="C52" s="14">
        <f t="shared" si="1"/>
        <v>99.582333495129646</v>
      </c>
      <c r="D52" s="64">
        <v>18335.358260000001</v>
      </c>
      <c r="E52" s="64">
        <v>18258.777610000001</v>
      </c>
      <c r="F52" s="64">
        <v>0</v>
      </c>
      <c r="G52" s="64">
        <v>0</v>
      </c>
      <c r="H52" s="64">
        <v>3133.8773999999999</v>
      </c>
      <c r="I52" s="64">
        <v>3117.5815899999998</v>
      </c>
      <c r="J52" s="64">
        <v>280</v>
      </c>
      <c r="K52" s="64">
        <v>92.334860000000006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21749.235660000002</v>
      </c>
      <c r="R52" s="64">
        <v>21468.694059999998</v>
      </c>
      <c r="S52" s="64">
        <f t="shared" si="2"/>
        <v>1.2874015637936215E-2</v>
      </c>
    </row>
    <row r="53" spans="1:19" ht="30">
      <c r="A53" s="55">
        <v>46</v>
      </c>
      <c r="B53" s="50" t="s">
        <v>63</v>
      </c>
      <c r="C53" s="14"/>
      <c r="D53" s="64">
        <v>34430.171000000002</v>
      </c>
      <c r="E53" s="64">
        <v>34291.493369999997</v>
      </c>
      <c r="F53" s="64">
        <v>0</v>
      </c>
      <c r="G53" s="64">
        <v>0</v>
      </c>
      <c r="H53" s="64">
        <v>1233.2931599999999</v>
      </c>
      <c r="I53" s="64">
        <v>1227.3325500000001</v>
      </c>
      <c r="J53" s="64">
        <v>4970</v>
      </c>
      <c r="K53" s="64">
        <v>3849.5662599999996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40633.464160000003</v>
      </c>
      <c r="R53" s="64">
        <v>39368.392179999995</v>
      </c>
      <c r="S53" s="64">
        <f t="shared" si="2"/>
        <v>0.12231297780641895</v>
      </c>
    </row>
    <row r="54" spans="1:19" ht="30">
      <c r="A54" s="55">
        <v>47</v>
      </c>
      <c r="B54" s="50" t="s">
        <v>64</v>
      </c>
      <c r="C54" s="14">
        <f t="shared" si="1"/>
        <v>98.059478793182492</v>
      </c>
      <c r="D54" s="64">
        <v>16318.312260000001</v>
      </c>
      <c r="E54" s="64">
        <v>16001.651949999999</v>
      </c>
      <c r="F54" s="64">
        <v>0</v>
      </c>
      <c r="G54" s="64">
        <v>0</v>
      </c>
      <c r="H54" s="64">
        <v>947.87243999999998</v>
      </c>
      <c r="I54" s="64">
        <v>830.45130000000006</v>
      </c>
      <c r="J54" s="64">
        <v>500</v>
      </c>
      <c r="K54" s="64">
        <v>418.04557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17766.184700000002</v>
      </c>
      <c r="R54" s="64">
        <v>17250.148819999999</v>
      </c>
      <c r="S54" s="64">
        <f t="shared" si="2"/>
        <v>2.8143352579240041E-2</v>
      </c>
    </row>
    <row r="55" spans="1:19" ht="30">
      <c r="A55" s="55">
        <v>48</v>
      </c>
      <c r="B55" s="50" t="s">
        <v>65</v>
      </c>
      <c r="C55" s="14">
        <f t="shared" si="1"/>
        <v>97.415701872747178</v>
      </c>
      <c r="D55" s="64">
        <v>17513.067289999999</v>
      </c>
      <c r="E55" s="64">
        <v>17060.477420000003</v>
      </c>
      <c r="F55" s="64">
        <v>0</v>
      </c>
      <c r="G55" s="64">
        <v>0</v>
      </c>
      <c r="H55" s="64">
        <v>1985.13048</v>
      </c>
      <c r="I55" s="64">
        <v>1904.1436899999999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19498.197769999999</v>
      </c>
      <c r="R55" s="64">
        <v>18964.621110000004</v>
      </c>
      <c r="S55" s="64">
        <f t="shared" si="2"/>
        <v>0</v>
      </c>
    </row>
    <row r="56" spans="1:19" ht="30">
      <c r="A56" s="55">
        <v>49</v>
      </c>
      <c r="B56" s="50" t="s">
        <v>66</v>
      </c>
      <c r="C56" s="14">
        <f t="shared" si="1"/>
        <v>99.49304823951806</v>
      </c>
      <c r="D56" s="64">
        <v>11696.848619999999</v>
      </c>
      <c r="E56" s="64">
        <v>11637.551240000001</v>
      </c>
      <c r="F56" s="64">
        <v>0</v>
      </c>
      <c r="G56" s="64">
        <v>0</v>
      </c>
      <c r="H56" s="64">
        <v>714.43772000000001</v>
      </c>
      <c r="I56" s="64">
        <v>604.17412000000002</v>
      </c>
      <c r="J56" s="64">
        <v>380</v>
      </c>
      <c r="K56" s="64">
        <v>200.99799999999999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12791.286339999999</v>
      </c>
      <c r="R56" s="64">
        <v>12442.72336</v>
      </c>
      <c r="S56" s="64">
        <f t="shared" si="2"/>
        <v>2.9707723672144769E-2</v>
      </c>
    </row>
    <row r="57" spans="1:19" ht="30">
      <c r="A57" s="55">
        <v>50</v>
      </c>
      <c r="B57" s="50" t="s">
        <v>67</v>
      </c>
      <c r="C57" s="14">
        <f t="shared" si="1"/>
        <v>99.108212793118639</v>
      </c>
      <c r="D57" s="64">
        <v>13160.2</v>
      </c>
      <c r="E57" s="64">
        <v>13042.839019999999</v>
      </c>
      <c r="F57" s="64">
        <v>0</v>
      </c>
      <c r="G57" s="64">
        <v>0</v>
      </c>
      <c r="H57" s="64">
        <v>1539.4251999999999</v>
      </c>
      <c r="I57" s="64">
        <v>1373.2092</v>
      </c>
      <c r="J57" s="64">
        <v>350.1</v>
      </c>
      <c r="K57" s="64">
        <v>258.29000000000002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15049.725200000001</v>
      </c>
      <c r="R57" s="64">
        <v>14674.33822</v>
      </c>
      <c r="S57" s="64">
        <f t="shared" si="2"/>
        <v>2.3262883231914427E-2</v>
      </c>
    </row>
    <row r="58" spans="1:19" ht="30">
      <c r="A58" s="55">
        <v>51</v>
      </c>
      <c r="B58" s="50" t="s">
        <v>68</v>
      </c>
      <c r="C58" s="14">
        <f t="shared" si="1"/>
        <v>97.44044732484609</v>
      </c>
      <c r="D58" s="64">
        <v>20352.099999999999</v>
      </c>
      <c r="E58" s="64">
        <v>19831.17728</v>
      </c>
      <c r="F58" s="64">
        <v>0</v>
      </c>
      <c r="G58" s="64">
        <v>0</v>
      </c>
      <c r="H58" s="64">
        <v>2539.7530000000002</v>
      </c>
      <c r="I58" s="64">
        <v>2537.4690000000001</v>
      </c>
      <c r="J58" s="64">
        <v>184</v>
      </c>
      <c r="K58" s="64">
        <v>172.72368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23075.852999999999</v>
      </c>
      <c r="R58" s="64">
        <v>22541.36996</v>
      </c>
      <c r="S58" s="64">
        <f t="shared" si="2"/>
        <v>7.9737030739448732E-3</v>
      </c>
    </row>
    <row r="59" spans="1:19" ht="30">
      <c r="A59" s="55">
        <v>52</v>
      </c>
      <c r="B59" s="50" t="s">
        <v>69</v>
      </c>
      <c r="C59" s="14">
        <f>E59/D59*100</f>
        <v>99.995739326541724</v>
      </c>
      <c r="D59" s="64">
        <v>12859</v>
      </c>
      <c r="E59" s="64">
        <v>12858.45212</v>
      </c>
      <c r="F59" s="64">
        <v>0</v>
      </c>
      <c r="G59" s="64">
        <v>0</v>
      </c>
      <c r="H59" s="64">
        <v>1528.4943600000001</v>
      </c>
      <c r="I59" s="64">
        <v>1456.8416100000002</v>
      </c>
      <c r="J59" s="64">
        <v>450</v>
      </c>
      <c r="K59" s="64">
        <v>456.72990999999996</v>
      </c>
      <c r="L59" s="64">
        <v>0</v>
      </c>
      <c r="M59" s="64">
        <v>0</v>
      </c>
      <c r="N59" s="64">
        <v>0</v>
      </c>
      <c r="O59" s="64">
        <v>20</v>
      </c>
      <c r="P59" s="64">
        <v>0</v>
      </c>
      <c r="Q59" s="64">
        <v>14857.494360000001</v>
      </c>
      <c r="R59" s="64">
        <v>14772.023639999999</v>
      </c>
      <c r="S59" s="64">
        <f t="shared" si="2"/>
        <v>3.1633866963823636E-2</v>
      </c>
    </row>
    <row r="60" spans="1:19" ht="30">
      <c r="A60" s="55">
        <v>53</v>
      </c>
      <c r="B60" s="50" t="s">
        <v>70</v>
      </c>
      <c r="C60" s="14">
        <f t="shared" si="1"/>
        <v>97.778708579830251</v>
      </c>
      <c r="D60" s="64">
        <v>28172.597000000002</v>
      </c>
      <c r="E60" s="64">
        <v>27546.801520000001</v>
      </c>
      <c r="F60" s="64">
        <v>0</v>
      </c>
      <c r="G60" s="64">
        <v>0</v>
      </c>
      <c r="H60" s="64">
        <v>4935.4857599999996</v>
      </c>
      <c r="I60" s="64">
        <v>4788.2878300000002</v>
      </c>
      <c r="J60" s="64">
        <v>1460</v>
      </c>
      <c r="K60" s="64">
        <v>1369.58881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34568.082760000005</v>
      </c>
      <c r="R60" s="64">
        <v>33704.678160000003</v>
      </c>
      <c r="S60" s="64">
        <f t="shared" si="2"/>
        <v>4.2235492495679268E-2</v>
      </c>
    </row>
    <row r="61" spans="1:19" ht="30">
      <c r="A61" s="55">
        <v>54</v>
      </c>
      <c r="B61" s="50" t="s">
        <v>71</v>
      </c>
      <c r="C61" s="14">
        <f t="shared" si="1"/>
        <v>98.90060763318219</v>
      </c>
      <c r="D61" s="64">
        <v>20687.151999999998</v>
      </c>
      <c r="E61" s="64">
        <v>20459.71903</v>
      </c>
      <c r="F61" s="64">
        <v>0</v>
      </c>
      <c r="G61" s="64">
        <v>0</v>
      </c>
      <c r="H61" s="64">
        <v>2326.7214800000002</v>
      </c>
      <c r="I61" s="64">
        <v>2315.4854799999998</v>
      </c>
      <c r="J61" s="64">
        <v>90</v>
      </c>
      <c r="K61" s="64">
        <v>90</v>
      </c>
      <c r="L61" s="64">
        <v>0</v>
      </c>
      <c r="M61" s="64">
        <v>0</v>
      </c>
      <c r="N61" s="64">
        <v>0</v>
      </c>
      <c r="O61" s="64">
        <v>150</v>
      </c>
      <c r="P61" s="64">
        <v>150</v>
      </c>
      <c r="Q61" s="64">
        <v>23253.873479999998</v>
      </c>
      <c r="R61" s="64">
        <v>23015.20451</v>
      </c>
      <c r="S61" s="64">
        <f t="shared" si="2"/>
        <v>1.0320861176372067E-2</v>
      </c>
    </row>
    <row r="62" spans="1:19" ht="30">
      <c r="A62" s="55">
        <v>55</v>
      </c>
      <c r="B62" s="50" t="s">
        <v>72</v>
      </c>
      <c r="C62" s="14">
        <f t="shared" si="1"/>
        <v>99.365503481616173</v>
      </c>
      <c r="D62" s="64">
        <v>22547</v>
      </c>
      <c r="E62" s="64">
        <v>22403.940070000001</v>
      </c>
      <c r="F62" s="64">
        <v>0</v>
      </c>
      <c r="G62" s="64">
        <v>0</v>
      </c>
      <c r="H62" s="64">
        <v>2434.4736800000001</v>
      </c>
      <c r="I62" s="64">
        <v>2261.8328199999996</v>
      </c>
      <c r="J62" s="64">
        <v>23.5</v>
      </c>
      <c r="K62" s="64">
        <v>23.46218</v>
      </c>
      <c r="L62" s="64">
        <v>0</v>
      </c>
      <c r="M62" s="64">
        <v>0</v>
      </c>
      <c r="N62" s="64">
        <v>0</v>
      </c>
      <c r="O62" s="64">
        <v>30</v>
      </c>
      <c r="P62" s="64">
        <v>30</v>
      </c>
      <c r="Q62" s="64">
        <v>25034.973679999999</v>
      </c>
      <c r="R62" s="64">
        <v>24719.235069999999</v>
      </c>
      <c r="S62" s="64">
        <f t="shared" si="2"/>
        <v>2.1370104352352571E-3</v>
      </c>
    </row>
    <row r="63" spans="1:19" ht="30">
      <c r="A63" s="55">
        <v>56</v>
      </c>
      <c r="B63" s="50" t="s">
        <v>73</v>
      </c>
      <c r="C63" s="14">
        <f t="shared" si="1"/>
        <v>98.817657247607542</v>
      </c>
      <c r="D63" s="64">
        <v>20784.099999999999</v>
      </c>
      <c r="E63" s="64">
        <v>20538.360699999997</v>
      </c>
      <c r="F63" s="64">
        <v>0</v>
      </c>
      <c r="G63" s="64">
        <v>0</v>
      </c>
      <c r="H63" s="64">
        <v>2210.08608</v>
      </c>
      <c r="I63" s="64">
        <v>2035.46128</v>
      </c>
      <c r="J63" s="64">
        <v>537.65</v>
      </c>
      <c r="K63" s="64">
        <v>554.34006999999997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23531.836080000001</v>
      </c>
      <c r="R63" s="64">
        <v>23128.162049999995</v>
      </c>
      <c r="S63" s="64">
        <f t="shared" si="2"/>
        <v>2.2847770916480051E-2</v>
      </c>
    </row>
    <row r="64" spans="1:19" ht="30">
      <c r="A64" s="55">
        <v>57</v>
      </c>
      <c r="B64" s="50" t="s">
        <v>74</v>
      </c>
      <c r="C64" s="14">
        <f t="shared" si="1"/>
        <v>99.396059183913906</v>
      </c>
      <c r="D64" s="64">
        <v>20370.400000000001</v>
      </c>
      <c r="E64" s="64">
        <v>20247.37484</v>
      </c>
      <c r="F64" s="64">
        <v>0</v>
      </c>
      <c r="G64" s="64">
        <v>0</v>
      </c>
      <c r="H64" s="64">
        <v>1276.6053999999999</v>
      </c>
      <c r="I64" s="64">
        <v>1276.6053999999999</v>
      </c>
      <c r="J64" s="64">
        <v>804</v>
      </c>
      <c r="K64" s="64">
        <v>442.93099999999998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22451.005400000002</v>
      </c>
      <c r="R64" s="64">
        <v>21966.911240000001</v>
      </c>
      <c r="S64" s="64">
        <f t="shared" si="2"/>
        <v>3.5811313822052708E-2</v>
      </c>
    </row>
    <row r="65" spans="1:19" ht="30">
      <c r="A65" s="55">
        <v>58</v>
      </c>
      <c r="B65" s="50" t="s">
        <v>75</v>
      </c>
      <c r="C65" s="14">
        <f t="shared" si="1"/>
        <v>100</v>
      </c>
      <c r="D65" s="64">
        <v>8122.8</v>
      </c>
      <c r="E65" s="64">
        <v>8122.8</v>
      </c>
      <c r="F65" s="64">
        <v>0</v>
      </c>
      <c r="G65" s="64">
        <v>0</v>
      </c>
      <c r="H65" s="64">
        <v>1226.2482</v>
      </c>
      <c r="I65" s="64">
        <v>1223.77872</v>
      </c>
      <c r="J65" s="64">
        <v>200</v>
      </c>
      <c r="K65" s="64">
        <v>192.15199999999999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9549.0482000000011</v>
      </c>
      <c r="R65" s="64">
        <v>9538.7307199999996</v>
      </c>
      <c r="S65" s="64">
        <f t="shared" si="2"/>
        <v>2.0944495808493245E-2</v>
      </c>
    </row>
    <row r="66" spans="1:19" ht="30">
      <c r="A66" s="55">
        <v>59</v>
      </c>
      <c r="B66" s="50" t="s">
        <v>76</v>
      </c>
      <c r="C66" s="14">
        <f t="shared" si="1"/>
        <v>97.819947325428728</v>
      </c>
      <c r="D66" s="64">
        <v>13255.732</v>
      </c>
      <c r="E66" s="64">
        <v>12966.75006</v>
      </c>
      <c r="F66" s="64">
        <v>0</v>
      </c>
      <c r="G66" s="64">
        <v>0</v>
      </c>
      <c r="H66" s="64">
        <v>1261.6702</v>
      </c>
      <c r="I66" s="64">
        <v>1196.09195</v>
      </c>
      <c r="J66" s="64">
        <v>400</v>
      </c>
      <c r="K66" s="64">
        <v>131.06062</v>
      </c>
      <c r="L66" s="64">
        <v>42</v>
      </c>
      <c r="M66" s="64">
        <v>42</v>
      </c>
      <c r="N66" s="64">
        <v>3.47</v>
      </c>
      <c r="O66" s="64">
        <v>0</v>
      </c>
      <c r="P66" s="64">
        <v>0</v>
      </c>
      <c r="Q66" s="64">
        <v>14959.4022</v>
      </c>
      <c r="R66" s="64">
        <v>14297.37263</v>
      </c>
      <c r="S66" s="64">
        <f t="shared" si="2"/>
        <v>2.95466352258381E-2</v>
      </c>
    </row>
    <row r="67" spans="1:19">
      <c r="A67" s="55">
        <v>60</v>
      </c>
      <c r="B67" s="50" t="s">
        <v>77</v>
      </c>
      <c r="C67" s="14">
        <f t="shared" si="1"/>
        <v>100</v>
      </c>
      <c r="D67" s="64">
        <v>3584.5826299999999</v>
      </c>
      <c r="E67" s="64">
        <v>3584.5826299999999</v>
      </c>
      <c r="F67" s="64">
        <v>0</v>
      </c>
      <c r="G67" s="64">
        <v>0</v>
      </c>
      <c r="H67" s="64">
        <v>2790.9341899999999</v>
      </c>
      <c r="I67" s="64">
        <v>2716.67137</v>
      </c>
      <c r="J67" s="64">
        <v>1246</v>
      </c>
      <c r="K67" s="64">
        <v>755.24397999999997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7621.5168199999998</v>
      </c>
      <c r="R67" s="64">
        <v>7056.4979800000001</v>
      </c>
      <c r="S67" s="64">
        <f t="shared" si="2"/>
        <v>0.16348451750841902</v>
      </c>
    </row>
    <row r="68" spans="1:19">
      <c r="A68" s="55">
        <v>61</v>
      </c>
      <c r="B68" s="50" t="s">
        <v>78</v>
      </c>
      <c r="C68" s="14">
        <f t="shared" si="1"/>
        <v>100</v>
      </c>
      <c r="D68" s="64">
        <v>2996.6381099999999</v>
      </c>
      <c r="E68" s="64">
        <v>2996.6381099999999</v>
      </c>
      <c r="F68" s="64">
        <v>0</v>
      </c>
      <c r="G68" s="64">
        <v>0</v>
      </c>
      <c r="H68" s="64">
        <v>3488.3713600000001</v>
      </c>
      <c r="I68" s="64">
        <v>3448.3713600000001</v>
      </c>
      <c r="J68" s="64">
        <v>737.05</v>
      </c>
      <c r="K68" s="64">
        <v>542.72725000000003</v>
      </c>
      <c r="L68" s="64">
        <v>0</v>
      </c>
      <c r="M68" s="64">
        <v>0</v>
      </c>
      <c r="N68" s="64">
        <v>0</v>
      </c>
      <c r="O68" s="64">
        <v>185.15</v>
      </c>
      <c r="P68" s="64">
        <v>152.11099999999999</v>
      </c>
      <c r="Q68" s="64">
        <v>7407.2094699999998</v>
      </c>
      <c r="R68" s="64">
        <v>7139.8477199999998</v>
      </c>
      <c r="S68" s="64">
        <f t="shared" si="2"/>
        <v>0.12450032684170871</v>
      </c>
    </row>
    <row r="69" spans="1:19" ht="30">
      <c r="A69" s="55">
        <v>62</v>
      </c>
      <c r="B69" s="50" t="s">
        <v>79</v>
      </c>
      <c r="C69" s="14">
        <f>E69/D69*100</f>
        <v>99.999687352372462</v>
      </c>
      <c r="D69" s="64">
        <v>5383.0569999999998</v>
      </c>
      <c r="E69" s="64">
        <v>5383.0401700000002</v>
      </c>
      <c r="F69" s="64">
        <v>0</v>
      </c>
      <c r="G69" s="64">
        <v>0</v>
      </c>
      <c r="H69" s="64">
        <v>3739.8916800000002</v>
      </c>
      <c r="I69" s="64">
        <v>3735.63168</v>
      </c>
      <c r="J69" s="64">
        <v>567.59188000000006</v>
      </c>
      <c r="K69" s="64">
        <v>567.59188000000006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9690.5405599999995</v>
      </c>
      <c r="R69" s="64">
        <v>9686.2637300000006</v>
      </c>
      <c r="S69" s="64">
        <f t="shared" si="2"/>
        <v>5.8571745970794439E-2</v>
      </c>
    </row>
    <row r="70" spans="1:19" ht="30">
      <c r="A70" s="55">
        <v>63</v>
      </c>
      <c r="B70" s="50" t="s">
        <v>80</v>
      </c>
      <c r="C70" s="14">
        <f t="shared" si="1"/>
        <v>100</v>
      </c>
      <c r="D70" s="64">
        <v>3497.4507999999996</v>
      </c>
      <c r="E70" s="64">
        <v>3497.4507999999996</v>
      </c>
      <c r="F70" s="64">
        <v>0</v>
      </c>
      <c r="G70" s="64">
        <v>0</v>
      </c>
      <c r="H70" s="64">
        <v>2000.66724</v>
      </c>
      <c r="I70" s="64">
        <v>1973.1956499999999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5498.1180399999994</v>
      </c>
      <c r="R70" s="64">
        <v>5470.6464499999993</v>
      </c>
      <c r="S70" s="64">
        <f t="shared" si="2"/>
        <v>0</v>
      </c>
    </row>
    <row r="71" spans="1:19" ht="30">
      <c r="A71" s="55">
        <v>64</v>
      </c>
      <c r="B71" s="50" t="s">
        <v>81</v>
      </c>
      <c r="C71" s="14">
        <f t="shared" si="1"/>
        <v>99.062554757315567</v>
      </c>
      <c r="D71" s="64">
        <v>1141.4000000000001</v>
      </c>
      <c r="E71" s="64">
        <v>1130.7</v>
      </c>
      <c r="F71" s="64">
        <v>0</v>
      </c>
      <c r="G71" s="64">
        <v>0</v>
      </c>
      <c r="H71" s="64">
        <v>274.94759000000005</v>
      </c>
      <c r="I71" s="64">
        <v>274.94759000000005</v>
      </c>
      <c r="J71" s="64">
        <v>217.9</v>
      </c>
      <c r="K71" s="64">
        <v>92.297920000000005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1634.2475900000002</v>
      </c>
      <c r="R71" s="64">
        <v>1497.94551</v>
      </c>
      <c r="S71" s="64">
        <f t="shared" si="2"/>
        <v>0.13333352995796677</v>
      </c>
    </row>
    <row r="72" spans="1:19" ht="30">
      <c r="A72" s="55">
        <v>65</v>
      </c>
      <c r="B72" s="50" t="s">
        <v>82</v>
      </c>
      <c r="C72" s="14">
        <f>E72/D72*100</f>
        <v>98.163874275007231</v>
      </c>
      <c r="D72" s="64">
        <v>2048.9669899999999</v>
      </c>
      <c r="E72" s="64">
        <v>2011.34538</v>
      </c>
      <c r="F72" s="64">
        <v>0</v>
      </c>
      <c r="G72" s="64">
        <v>0</v>
      </c>
      <c r="H72" s="64">
        <v>2601.1562999999996</v>
      </c>
      <c r="I72" s="64">
        <v>2321.2578800000001</v>
      </c>
      <c r="J72" s="64">
        <v>405.3</v>
      </c>
      <c r="K72" s="64">
        <v>294.28015000000005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5055.4232899999997</v>
      </c>
      <c r="R72" s="64">
        <v>4626.8834100000004</v>
      </c>
      <c r="S72" s="64">
        <f t="shared" ref="S72:S93" si="3">(J72+L72+O72)/Q72</f>
        <v>8.0171328244998452E-2</v>
      </c>
    </row>
    <row r="73" spans="1:19" ht="30">
      <c r="A73" s="55">
        <v>66</v>
      </c>
      <c r="B73" s="50" t="s">
        <v>83</v>
      </c>
      <c r="C73" s="14">
        <f>E73/D73*100</f>
        <v>99.984725982710813</v>
      </c>
      <c r="D73" s="64">
        <v>1226.2</v>
      </c>
      <c r="E73" s="64">
        <v>1226.01271</v>
      </c>
      <c r="F73" s="64">
        <v>0</v>
      </c>
      <c r="G73" s="64">
        <v>0</v>
      </c>
      <c r="H73" s="64">
        <v>954.62099999999998</v>
      </c>
      <c r="I73" s="64">
        <v>954.62099999999998</v>
      </c>
      <c r="J73" s="64">
        <v>549.1</v>
      </c>
      <c r="K73" s="64">
        <v>394.15123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2729.9209999999998</v>
      </c>
      <c r="R73" s="64">
        <v>2574.78494</v>
      </c>
      <c r="S73" s="64">
        <f t="shared" si="3"/>
        <v>0.20114135170944508</v>
      </c>
    </row>
    <row r="74" spans="1:19" ht="30">
      <c r="A74" s="55">
        <v>67</v>
      </c>
      <c r="B74" s="50" t="s">
        <v>84</v>
      </c>
      <c r="C74" s="14">
        <f>E74/D74*100</f>
        <v>99.833936358279331</v>
      </c>
      <c r="D74" s="64">
        <v>5091</v>
      </c>
      <c r="E74" s="64">
        <v>5082.5457000000006</v>
      </c>
      <c r="F74" s="64">
        <v>0</v>
      </c>
      <c r="G74" s="64">
        <v>0</v>
      </c>
      <c r="H74" s="64">
        <v>2532.5752400000001</v>
      </c>
      <c r="I74" s="64">
        <v>2532.5752400000001</v>
      </c>
      <c r="J74" s="64">
        <v>318.10000000000002</v>
      </c>
      <c r="K74" s="64">
        <v>268.28928000000002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7941.6752400000005</v>
      </c>
      <c r="R74" s="64">
        <v>7883.4102200000007</v>
      </c>
      <c r="S74" s="64">
        <f t="shared" si="3"/>
        <v>4.0054521292663688E-2</v>
      </c>
    </row>
    <row r="75" spans="1:19" ht="29.25" customHeight="1">
      <c r="A75" s="55">
        <v>68</v>
      </c>
      <c r="B75" s="50" t="s">
        <v>85</v>
      </c>
      <c r="C75" s="14">
        <f>E75/D75*100</f>
        <v>99.695860038028556</v>
      </c>
      <c r="D75" s="64">
        <v>5499.3200800000004</v>
      </c>
      <c r="E75" s="64">
        <v>5482.5944500000005</v>
      </c>
      <c r="F75" s="64">
        <v>0</v>
      </c>
      <c r="G75" s="64">
        <v>0</v>
      </c>
      <c r="H75" s="64">
        <v>4355.5955400000003</v>
      </c>
      <c r="I75" s="64">
        <v>4272.45651</v>
      </c>
      <c r="J75" s="64">
        <v>313.8</v>
      </c>
      <c r="K75" s="64">
        <v>260.02873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10168.715619999999</v>
      </c>
      <c r="R75" s="64">
        <v>10015.07969</v>
      </c>
      <c r="S75" s="64">
        <f t="shared" si="3"/>
        <v>3.0859354487484433E-2</v>
      </c>
    </row>
    <row r="76" spans="1:19" ht="68.25" customHeight="1">
      <c r="A76" s="55">
        <v>69</v>
      </c>
      <c r="B76" s="50" t="s">
        <v>152</v>
      </c>
      <c r="C76" s="14"/>
      <c r="D76" s="64">
        <v>17051.099999999999</v>
      </c>
      <c r="E76" s="64">
        <v>16643</v>
      </c>
      <c r="F76" s="64">
        <v>0</v>
      </c>
      <c r="G76" s="64">
        <v>0</v>
      </c>
      <c r="H76" s="64">
        <v>26999.9</v>
      </c>
      <c r="I76" s="64">
        <v>26999.9</v>
      </c>
      <c r="J76" s="64">
        <v>100</v>
      </c>
      <c r="K76" s="64">
        <v>69.3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44151</v>
      </c>
      <c r="R76" s="64">
        <v>43712.200000000004</v>
      </c>
      <c r="S76" s="64">
        <f t="shared" si="3"/>
        <v>2.2649543611696224E-3</v>
      </c>
    </row>
    <row r="77" spans="1:19" ht="51" customHeight="1">
      <c r="A77" s="55">
        <v>70</v>
      </c>
      <c r="B77" s="50" t="s">
        <v>153</v>
      </c>
      <c r="C77" s="14"/>
      <c r="D77" s="64">
        <v>2365.1999999999998</v>
      </c>
      <c r="E77" s="64">
        <v>2233.6</v>
      </c>
      <c r="F77" s="64">
        <v>0</v>
      </c>
      <c r="G77" s="64">
        <v>0</v>
      </c>
      <c r="H77" s="64">
        <v>2607.4</v>
      </c>
      <c r="I77" s="64">
        <v>1971.5</v>
      </c>
      <c r="J77" s="64">
        <v>26.4</v>
      </c>
      <c r="K77" s="64">
        <v>26.4</v>
      </c>
      <c r="L77" s="64">
        <v>11</v>
      </c>
      <c r="M77" s="64">
        <v>11</v>
      </c>
      <c r="N77" s="64">
        <v>11</v>
      </c>
      <c r="O77" s="64">
        <v>0</v>
      </c>
      <c r="P77" s="64">
        <v>0</v>
      </c>
      <c r="Q77" s="64">
        <v>5010</v>
      </c>
      <c r="R77" s="64">
        <v>4242.5</v>
      </c>
      <c r="S77" s="64">
        <f t="shared" si="3"/>
        <v>7.465069860279441E-3</v>
      </c>
    </row>
    <row r="78" spans="1:19" ht="45.75" customHeight="1">
      <c r="A78" s="55">
        <v>71</v>
      </c>
      <c r="B78" s="50" t="s">
        <v>168</v>
      </c>
      <c r="C78" s="14"/>
      <c r="D78" s="64">
        <v>1283</v>
      </c>
      <c r="E78" s="64">
        <v>1280.7</v>
      </c>
      <c r="F78" s="64">
        <v>0</v>
      </c>
      <c r="G78" s="64">
        <v>0</v>
      </c>
      <c r="H78" s="64">
        <v>684.6</v>
      </c>
      <c r="I78" s="64">
        <v>684.6</v>
      </c>
      <c r="J78" s="64">
        <v>3</v>
      </c>
      <c r="K78" s="64">
        <v>8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1970.6</v>
      </c>
      <c r="R78" s="64">
        <v>1973.3000000000002</v>
      </c>
      <c r="S78" s="64">
        <f t="shared" si="3"/>
        <v>1.5223789708718157E-3</v>
      </c>
    </row>
    <row r="79" spans="1:19" ht="53.25" customHeight="1">
      <c r="A79" s="55">
        <v>72</v>
      </c>
      <c r="B79" s="50" t="s">
        <v>155</v>
      </c>
      <c r="C79" s="14"/>
      <c r="D79" s="64">
        <v>1391.6</v>
      </c>
      <c r="E79" s="64">
        <v>1321.6</v>
      </c>
      <c r="F79" s="64">
        <v>0</v>
      </c>
      <c r="G79" s="64">
        <v>0</v>
      </c>
      <c r="H79" s="64">
        <v>1316.3</v>
      </c>
      <c r="I79" s="64">
        <v>1288.3</v>
      </c>
      <c r="J79" s="64">
        <v>1.4</v>
      </c>
      <c r="K79" s="64">
        <v>1.4</v>
      </c>
      <c r="L79" s="64">
        <v>0.6</v>
      </c>
      <c r="M79" s="64">
        <v>0.6</v>
      </c>
      <c r="N79" s="64">
        <v>0.6</v>
      </c>
      <c r="O79" s="64">
        <v>0</v>
      </c>
      <c r="P79" s="64">
        <v>0</v>
      </c>
      <c r="Q79" s="64">
        <v>2709.8999999999996</v>
      </c>
      <c r="R79" s="64">
        <v>2611.8999999999996</v>
      </c>
      <c r="S79" s="64">
        <f t="shared" si="3"/>
        <v>7.3803461382338843E-4</v>
      </c>
    </row>
    <row r="80" spans="1:19" ht="43.5" customHeight="1">
      <c r="A80" s="55">
        <v>73</v>
      </c>
      <c r="B80" s="50" t="s">
        <v>156</v>
      </c>
      <c r="C80" s="14"/>
      <c r="D80" s="64">
        <v>3507.8</v>
      </c>
      <c r="E80" s="64">
        <v>3261</v>
      </c>
      <c r="F80" s="64">
        <v>0</v>
      </c>
      <c r="G80" s="64">
        <v>0</v>
      </c>
      <c r="H80" s="64">
        <v>4311.5</v>
      </c>
      <c r="I80" s="64">
        <v>4082.5</v>
      </c>
      <c r="J80" s="64">
        <v>186.7</v>
      </c>
      <c r="K80" s="64">
        <v>186.7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8006</v>
      </c>
      <c r="R80" s="64">
        <v>7530.2</v>
      </c>
      <c r="S80" s="64">
        <f t="shared" si="3"/>
        <v>2.3320009992505619E-2</v>
      </c>
    </row>
    <row r="81" spans="1:19" ht="45.75" customHeight="1">
      <c r="A81" s="55">
        <v>74</v>
      </c>
      <c r="B81" s="50" t="s">
        <v>157</v>
      </c>
      <c r="C81" s="14"/>
      <c r="D81" s="64">
        <v>2405.4</v>
      </c>
      <c r="E81" s="64">
        <v>2279.6999999999998</v>
      </c>
      <c r="F81" s="64">
        <v>0</v>
      </c>
      <c r="G81" s="64">
        <v>0</v>
      </c>
      <c r="H81" s="64">
        <v>3179</v>
      </c>
      <c r="I81" s="64">
        <v>2959.1</v>
      </c>
      <c r="J81" s="64">
        <v>0</v>
      </c>
      <c r="K81" s="64">
        <v>0</v>
      </c>
      <c r="L81" s="64">
        <v>1.6</v>
      </c>
      <c r="M81" s="64">
        <v>1.6</v>
      </c>
      <c r="N81" s="64">
        <v>3.2</v>
      </c>
      <c r="O81" s="64">
        <v>0</v>
      </c>
      <c r="P81" s="64">
        <v>0</v>
      </c>
      <c r="Q81" s="64">
        <v>5586</v>
      </c>
      <c r="R81" s="64">
        <v>5241.9999999999991</v>
      </c>
      <c r="S81" s="64">
        <f t="shared" si="3"/>
        <v>2.8643036161833159E-4</v>
      </c>
    </row>
    <row r="82" spans="1:19" ht="60" customHeight="1">
      <c r="A82" s="55">
        <v>75</v>
      </c>
      <c r="B82" s="50" t="s">
        <v>158</v>
      </c>
      <c r="C82" s="14"/>
      <c r="D82" s="64">
        <v>4481</v>
      </c>
      <c r="E82" s="64">
        <v>4481</v>
      </c>
      <c r="F82" s="64">
        <v>0</v>
      </c>
      <c r="G82" s="64">
        <v>0</v>
      </c>
      <c r="H82" s="64">
        <v>4342.7</v>
      </c>
      <c r="I82" s="64">
        <v>4333.3999999999996</v>
      </c>
      <c r="J82" s="64">
        <v>0</v>
      </c>
      <c r="K82" s="64">
        <v>0</v>
      </c>
      <c r="L82" s="64">
        <v>12</v>
      </c>
      <c r="M82" s="64">
        <v>12</v>
      </c>
      <c r="N82" s="64">
        <v>12</v>
      </c>
      <c r="O82" s="64">
        <v>0</v>
      </c>
      <c r="P82" s="64">
        <v>0</v>
      </c>
      <c r="Q82" s="64">
        <v>8835.7000000000007</v>
      </c>
      <c r="R82" s="64">
        <v>8826.4</v>
      </c>
      <c r="S82" s="64">
        <f t="shared" si="3"/>
        <v>1.3581266905847867E-3</v>
      </c>
    </row>
    <row r="83" spans="1:19" ht="63" customHeight="1">
      <c r="A83" s="55">
        <v>76</v>
      </c>
      <c r="B83" s="62" t="s">
        <v>159</v>
      </c>
      <c r="C83" s="14"/>
      <c r="D83" s="64">
        <v>1270</v>
      </c>
      <c r="E83" s="64">
        <v>1270</v>
      </c>
      <c r="F83" s="64">
        <v>0</v>
      </c>
      <c r="G83" s="64">
        <v>0</v>
      </c>
      <c r="H83" s="64">
        <v>2108.4</v>
      </c>
      <c r="I83" s="64">
        <v>2104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3378.4</v>
      </c>
      <c r="R83" s="64">
        <v>3374</v>
      </c>
      <c r="S83" s="64">
        <f t="shared" si="3"/>
        <v>0</v>
      </c>
    </row>
    <row r="84" spans="1:19" ht="50.25" customHeight="1">
      <c r="A84" s="55">
        <v>77</v>
      </c>
      <c r="B84" s="62" t="s">
        <v>160</v>
      </c>
      <c r="C84" s="14"/>
      <c r="D84" s="64">
        <v>6756.9</v>
      </c>
      <c r="E84" s="64">
        <v>6440.9</v>
      </c>
      <c r="F84" s="64">
        <v>0</v>
      </c>
      <c r="G84" s="64">
        <v>0</v>
      </c>
      <c r="H84" s="64">
        <v>9008.4</v>
      </c>
      <c r="I84" s="64">
        <v>8795.2999999999993</v>
      </c>
      <c r="J84" s="64">
        <v>48.6</v>
      </c>
      <c r="K84" s="64">
        <v>48.6</v>
      </c>
      <c r="L84" s="64">
        <v>12</v>
      </c>
      <c r="M84" s="64">
        <v>12</v>
      </c>
      <c r="N84" s="64">
        <v>12</v>
      </c>
      <c r="O84" s="64">
        <v>0</v>
      </c>
      <c r="P84" s="64">
        <v>0</v>
      </c>
      <c r="Q84" s="64">
        <v>15825.9</v>
      </c>
      <c r="R84" s="64">
        <v>15296.8</v>
      </c>
      <c r="S84" s="64">
        <f t="shared" si="3"/>
        <v>3.82916611377552E-3</v>
      </c>
    </row>
    <row r="85" spans="1:19" ht="48" customHeight="1">
      <c r="A85" s="55">
        <v>78</v>
      </c>
      <c r="B85" s="62" t="s">
        <v>161</v>
      </c>
      <c r="C85" s="14"/>
      <c r="D85" s="64">
        <v>2754.9</v>
      </c>
      <c r="E85" s="64">
        <v>2753.5</v>
      </c>
      <c r="F85" s="64">
        <v>0</v>
      </c>
      <c r="G85" s="64">
        <v>0</v>
      </c>
      <c r="H85" s="64">
        <v>2340</v>
      </c>
      <c r="I85" s="64">
        <v>2318</v>
      </c>
      <c r="J85" s="64">
        <v>10.8</v>
      </c>
      <c r="K85" s="64">
        <v>10.8</v>
      </c>
      <c r="L85" s="64">
        <v>3.6</v>
      </c>
      <c r="M85" s="64">
        <v>3.6</v>
      </c>
      <c r="N85" s="64">
        <v>2.5</v>
      </c>
      <c r="O85" s="64">
        <v>0</v>
      </c>
      <c r="P85" s="64">
        <v>0</v>
      </c>
      <c r="Q85" s="64">
        <v>5109.3</v>
      </c>
      <c r="R85" s="64">
        <v>5084.8</v>
      </c>
      <c r="S85" s="64">
        <f t="shared" si="3"/>
        <v>2.8183899947155189E-3</v>
      </c>
    </row>
    <row r="86" spans="1:19" ht="45" customHeight="1">
      <c r="A86" s="55">
        <v>79</v>
      </c>
      <c r="B86" s="62" t="s">
        <v>162</v>
      </c>
      <c r="C86" s="14"/>
      <c r="D86" s="64">
        <v>2309.4</v>
      </c>
      <c r="E86" s="64">
        <v>2309.4</v>
      </c>
      <c r="F86" s="64">
        <v>0</v>
      </c>
      <c r="G86" s="64">
        <v>0</v>
      </c>
      <c r="H86" s="64">
        <v>1840.2</v>
      </c>
      <c r="I86" s="64">
        <v>1828</v>
      </c>
      <c r="J86" s="64">
        <v>0.5</v>
      </c>
      <c r="K86" s="64">
        <v>0.5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4150.1000000000004</v>
      </c>
      <c r="R86" s="64">
        <v>4137.8999999999996</v>
      </c>
      <c r="S86" s="64">
        <f t="shared" si="3"/>
        <v>1.2047902460181681E-4</v>
      </c>
    </row>
    <row r="87" spans="1:19" ht="48" customHeight="1">
      <c r="A87" s="55">
        <v>80</v>
      </c>
      <c r="B87" s="62" t="s">
        <v>163</v>
      </c>
      <c r="C87" s="14"/>
      <c r="D87" s="64">
        <v>1943.5</v>
      </c>
      <c r="E87" s="64">
        <v>1940</v>
      </c>
      <c r="F87" s="64">
        <v>0</v>
      </c>
      <c r="G87" s="64">
        <v>0</v>
      </c>
      <c r="H87" s="64">
        <v>4469.8999999999996</v>
      </c>
      <c r="I87" s="64">
        <v>4379.8999999999996</v>
      </c>
      <c r="J87" s="64">
        <v>0</v>
      </c>
      <c r="K87" s="64">
        <v>0</v>
      </c>
      <c r="L87" s="64">
        <v>0.3</v>
      </c>
      <c r="M87" s="64">
        <v>0.3</v>
      </c>
      <c r="N87" s="64">
        <v>0</v>
      </c>
      <c r="O87" s="64">
        <v>0</v>
      </c>
      <c r="P87" s="64">
        <v>0</v>
      </c>
      <c r="Q87" s="64">
        <v>6413.7</v>
      </c>
      <c r="R87" s="64">
        <v>6319.9</v>
      </c>
      <c r="S87" s="64">
        <f t="shared" si="3"/>
        <v>4.6774872538472331E-5</v>
      </c>
    </row>
    <row r="88" spans="1:19" ht="60.75" customHeight="1">
      <c r="A88" s="55">
        <v>81</v>
      </c>
      <c r="B88" s="62" t="s">
        <v>164</v>
      </c>
      <c r="C88" s="14"/>
      <c r="D88" s="64">
        <v>5191.7</v>
      </c>
      <c r="E88" s="64">
        <v>5211.1000000000004</v>
      </c>
      <c r="F88" s="64">
        <v>0</v>
      </c>
      <c r="G88" s="64">
        <v>0</v>
      </c>
      <c r="H88" s="64">
        <v>2362.1</v>
      </c>
      <c r="I88" s="64">
        <v>2353.8000000000002</v>
      </c>
      <c r="J88" s="64">
        <v>730</v>
      </c>
      <c r="K88" s="64">
        <v>592.29999999999995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8283.7999999999993</v>
      </c>
      <c r="R88" s="64">
        <v>8157.2000000000007</v>
      </c>
      <c r="S88" s="64">
        <f t="shared" si="3"/>
        <v>8.8123807914242264E-2</v>
      </c>
    </row>
    <row r="89" spans="1:19" ht="73.5" customHeight="1">
      <c r="A89" s="55">
        <v>82</v>
      </c>
      <c r="B89" s="63" t="s">
        <v>165</v>
      </c>
      <c r="C89" s="14"/>
      <c r="D89" s="64">
        <v>5523.2</v>
      </c>
      <c r="E89" s="64">
        <v>5556.3</v>
      </c>
      <c r="F89" s="64">
        <v>0</v>
      </c>
      <c r="G89" s="64">
        <v>0</v>
      </c>
      <c r="H89" s="64">
        <v>2594.9</v>
      </c>
      <c r="I89" s="64">
        <v>2543</v>
      </c>
      <c r="J89" s="64">
        <v>172</v>
      </c>
      <c r="K89" s="64">
        <v>291.5</v>
      </c>
      <c r="L89" s="64">
        <v>0</v>
      </c>
      <c r="M89" s="64">
        <v>0</v>
      </c>
      <c r="N89" s="64">
        <v>0</v>
      </c>
      <c r="O89" s="64">
        <v>0</v>
      </c>
      <c r="P89" s="64">
        <v>0</v>
      </c>
      <c r="Q89" s="64">
        <v>8290.1</v>
      </c>
      <c r="R89" s="64">
        <v>8390.7999999999993</v>
      </c>
      <c r="S89" s="64">
        <f t="shared" si="3"/>
        <v>2.0747638749834138E-2</v>
      </c>
    </row>
    <row r="90" spans="1:19" ht="82.5" customHeight="1">
      <c r="A90" s="55">
        <v>83</v>
      </c>
      <c r="B90" s="63" t="s">
        <v>166</v>
      </c>
      <c r="C90" s="14"/>
      <c r="D90" s="64">
        <v>8693.4</v>
      </c>
      <c r="E90" s="64">
        <v>8727.2000000000007</v>
      </c>
      <c r="F90" s="64">
        <v>0</v>
      </c>
      <c r="G90" s="64">
        <v>0</v>
      </c>
      <c r="H90" s="64">
        <v>3819.3</v>
      </c>
      <c r="I90" s="64">
        <v>3709.6</v>
      </c>
      <c r="J90" s="64">
        <v>430</v>
      </c>
      <c r="K90" s="64">
        <v>198.7</v>
      </c>
      <c r="L90" s="64">
        <v>52.8</v>
      </c>
      <c r="M90" s="64">
        <v>52.8</v>
      </c>
      <c r="N90" s="64">
        <v>52.8</v>
      </c>
      <c r="O90" s="64">
        <v>0</v>
      </c>
      <c r="P90" s="64">
        <v>0</v>
      </c>
      <c r="Q90" s="64">
        <v>12995.5</v>
      </c>
      <c r="R90" s="64">
        <v>12688.300000000001</v>
      </c>
      <c r="S90" s="64">
        <f t="shared" si="3"/>
        <v>3.7151321611326997E-2</v>
      </c>
    </row>
    <row r="91" spans="1:19" ht="63.75" customHeight="1">
      <c r="A91" s="55">
        <v>84</v>
      </c>
      <c r="B91" s="63" t="s">
        <v>167</v>
      </c>
      <c r="C91" s="14"/>
      <c r="D91" s="64">
        <v>6002.5</v>
      </c>
      <c r="E91" s="64">
        <v>6222.2</v>
      </c>
      <c r="F91" s="64">
        <v>0</v>
      </c>
      <c r="G91" s="64">
        <v>0</v>
      </c>
      <c r="H91" s="64">
        <v>2332.5</v>
      </c>
      <c r="I91" s="64">
        <v>2289.4</v>
      </c>
      <c r="J91" s="64">
        <v>400</v>
      </c>
      <c r="K91" s="64">
        <v>543.6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8735</v>
      </c>
      <c r="R91" s="64">
        <v>9055.2000000000007</v>
      </c>
      <c r="S91" s="64">
        <f t="shared" si="3"/>
        <v>4.5792787635947338E-2</v>
      </c>
    </row>
    <row r="92" spans="1:19" ht="27.75" customHeight="1">
      <c r="A92" s="55">
        <v>85</v>
      </c>
      <c r="B92" s="88" t="s">
        <v>195</v>
      </c>
      <c r="C92" s="14"/>
      <c r="D92" s="64">
        <v>5227.3</v>
      </c>
      <c r="E92" s="64">
        <v>5037.3999999999996</v>
      </c>
      <c r="F92" s="64">
        <v>0</v>
      </c>
      <c r="G92" s="64">
        <v>0</v>
      </c>
      <c r="H92" s="64">
        <v>6218.4</v>
      </c>
      <c r="I92" s="64">
        <v>6288.9</v>
      </c>
      <c r="J92" s="64">
        <v>259.60000000000002</v>
      </c>
      <c r="K92" s="64">
        <v>209.4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11705.300000000001</v>
      </c>
      <c r="R92" s="64">
        <v>11535.699999999999</v>
      </c>
      <c r="S92" s="64">
        <f t="shared" si="3"/>
        <v>2.2177987749139278E-2</v>
      </c>
    </row>
    <row r="93" spans="1:19">
      <c r="A93" s="13"/>
      <c r="B93" s="16" t="s">
        <v>86</v>
      </c>
      <c r="C93" s="16"/>
      <c r="D93" s="81">
        <f t="shared" ref="D93:R93" si="4">SUM(D8:D92)</f>
        <v>1301613.3835599995</v>
      </c>
      <c r="E93" s="81">
        <f t="shared" si="4"/>
        <v>1289109.3599799997</v>
      </c>
      <c r="F93" s="81">
        <f t="shared" si="4"/>
        <v>105627.374</v>
      </c>
      <c r="G93" s="81">
        <f t="shared" si="4"/>
        <v>105627.35801</v>
      </c>
      <c r="H93" s="81">
        <f t="shared" si="4"/>
        <v>266503.48304000002</v>
      </c>
      <c r="I93" s="81">
        <f t="shared" si="4"/>
        <v>261114.26283999992</v>
      </c>
      <c r="J93" s="81">
        <f t="shared" si="4"/>
        <v>92650.577730000005</v>
      </c>
      <c r="K93" s="81">
        <f t="shared" si="4"/>
        <v>74593.541620000018</v>
      </c>
      <c r="L93" s="81">
        <f t="shared" si="4"/>
        <v>386.44000000000011</v>
      </c>
      <c r="M93" s="81">
        <f t="shared" si="4"/>
        <v>386.44000000000011</v>
      </c>
      <c r="N93" s="81">
        <f t="shared" si="4"/>
        <v>263.49379999999996</v>
      </c>
      <c r="O93" s="81">
        <f t="shared" si="4"/>
        <v>1128.1024600000001</v>
      </c>
      <c r="P93" s="81">
        <f t="shared" si="4"/>
        <v>796.74616000000003</v>
      </c>
      <c r="Q93" s="81">
        <f t="shared" si="4"/>
        <v>1767909.3607899998</v>
      </c>
      <c r="R93" s="81">
        <f t="shared" si="4"/>
        <v>1731504.7624099993</v>
      </c>
      <c r="S93" s="82">
        <f t="shared" si="3"/>
        <v>5.32635452237901E-2</v>
      </c>
    </row>
    <row r="94" spans="1:19">
      <c r="B94" s="3"/>
      <c r="C94" s="3"/>
      <c r="S94" s="15"/>
    </row>
    <row r="95" spans="1:19">
      <c r="B95" s="3"/>
      <c r="C95" s="3"/>
      <c r="S95" s="17"/>
    </row>
    <row r="96" spans="1:19">
      <c r="B96" s="3"/>
      <c r="C96" s="3"/>
      <c r="D96" s="18"/>
      <c r="E96" s="18"/>
    </row>
    <row r="97" spans="2:3">
      <c r="B97" s="3"/>
      <c r="C97" s="3"/>
    </row>
  </sheetData>
  <mergeCells count="17">
    <mergeCell ref="O1:P2"/>
    <mergeCell ref="Q1:S1"/>
    <mergeCell ref="F2:N2"/>
    <mergeCell ref="S4:S7"/>
    <mergeCell ref="A4:A7"/>
    <mergeCell ref="B4:B7"/>
    <mergeCell ref="D4:I4"/>
    <mergeCell ref="J4:P4"/>
    <mergeCell ref="Q4:R6"/>
    <mergeCell ref="D5:E6"/>
    <mergeCell ref="F5:G6"/>
    <mergeCell ref="H5:I6"/>
    <mergeCell ref="J5:K6"/>
    <mergeCell ref="L5:N5"/>
    <mergeCell ref="O5:P6"/>
    <mergeCell ref="L6:M6"/>
    <mergeCell ref="N6:N7"/>
  </mergeCells>
  <pageMargins left="0.17" right="0.17" top="0.28000000000000003" bottom="0.27" header="0.2" footer="0.16"/>
  <pageSetup paperSize="9" scale="4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P101"/>
  <sheetViews>
    <sheetView view="pageBreakPreview" zoomScale="80" zoomScaleNormal="80" zoomScaleSheetLayoutView="80" workbookViewId="0">
      <pane xSplit="2" ySplit="7" topLeftCell="C89" activePane="bottomRight" state="frozen"/>
      <selection activeCell="A8" sqref="A8:A75"/>
      <selection pane="topRight" activeCell="A8" sqref="A8:A75"/>
      <selection pane="bottomLeft" activeCell="A8" sqref="A8:A75"/>
      <selection pane="bottomRight" activeCell="B92" sqref="B92"/>
    </sheetView>
  </sheetViews>
  <sheetFormatPr defaultRowHeight="15"/>
  <cols>
    <col min="1" max="1" width="4.28515625" style="19" customWidth="1"/>
    <col min="2" max="2" width="55.85546875" style="20" customWidth="1"/>
    <col min="3" max="3" width="15.85546875" style="20" customWidth="1"/>
    <col min="4" max="4" width="20.28515625" style="21" customWidth="1"/>
    <col min="5" max="5" width="21.5703125" style="21" customWidth="1"/>
    <col min="6" max="6" width="26" style="21" customWidth="1"/>
    <col min="7" max="7" width="23.28515625" style="21" customWidth="1"/>
    <col min="8" max="8" width="18.42578125" style="21" customWidth="1"/>
    <col min="9" max="9" width="18.140625" style="21" customWidth="1"/>
    <col min="10" max="10" width="23.85546875" style="21" customWidth="1"/>
    <col min="11" max="11" width="9.140625" style="21" customWidth="1"/>
    <col min="12" max="12" width="9.140625" style="21"/>
    <col min="13" max="13" width="11.7109375" style="21" customWidth="1"/>
    <col min="14" max="14" width="13.42578125" style="21" bestFit="1" customWidth="1"/>
    <col min="15" max="15" width="15.140625" style="21" bestFit="1" customWidth="1"/>
    <col min="16" max="16" width="16.28515625" style="21" bestFit="1" customWidth="1"/>
    <col min="17" max="16384" width="9.140625" style="21"/>
  </cols>
  <sheetData>
    <row r="1" spans="1:15" ht="15.75">
      <c r="J1" s="22" t="s">
        <v>87</v>
      </c>
    </row>
    <row r="2" spans="1:15" ht="49.5" customHeight="1">
      <c r="C2" s="126" t="s">
        <v>147</v>
      </c>
      <c r="D2" s="126"/>
      <c r="E2" s="126"/>
      <c r="F2" s="126"/>
      <c r="G2" s="126"/>
      <c r="H2" s="126"/>
    </row>
    <row r="4" spans="1:15" ht="15" customHeight="1">
      <c r="A4" s="127" t="s">
        <v>88</v>
      </c>
      <c r="B4" s="130" t="s">
        <v>89</v>
      </c>
      <c r="C4" s="130" t="s">
        <v>90</v>
      </c>
      <c r="D4" s="133" t="s">
        <v>91</v>
      </c>
      <c r="E4" s="134"/>
      <c r="F4" s="134"/>
      <c r="G4" s="134"/>
      <c r="H4" s="134"/>
      <c r="I4" s="134"/>
      <c r="J4" s="135"/>
    </row>
    <row r="5" spans="1:15">
      <c r="A5" s="128"/>
      <c r="B5" s="131"/>
      <c r="C5" s="131"/>
      <c r="D5" s="127" t="s">
        <v>15</v>
      </c>
      <c r="E5" s="136" t="s">
        <v>92</v>
      </c>
      <c r="F5" s="136"/>
      <c r="G5" s="136"/>
      <c r="H5" s="136"/>
      <c r="I5" s="136"/>
      <c r="J5" s="137" t="s">
        <v>93</v>
      </c>
    </row>
    <row r="6" spans="1:15" ht="15" customHeight="1">
      <c r="A6" s="128"/>
      <c r="B6" s="131"/>
      <c r="C6" s="131"/>
      <c r="D6" s="128"/>
      <c r="E6" s="136"/>
      <c r="F6" s="136"/>
      <c r="G6" s="136"/>
      <c r="H6" s="136"/>
      <c r="I6" s="136"/>
      <c r="J6" s="138"/>
    </row>
    <row r="7" spans="1:15" s="19" customFormat="1" ht="63.75">
      <c r="A7" s="129"/>
      <c r="B7" s="132"/>
      <c r="C7" s="132"/>
      <c r="D7" s="129"/>
      <c r="E7" s="23" t="s">
        <v>7</v>
      </c>
      <c r="F7" s="23" t="s">
        <v>8</v>
      </c>
      <c r="G7" s="23" t="s">
        <v>94</v>
      </c>
      <c r="H7" s="23" t="s">
        <v>95</v>
      </c>
      <c r="I7" s="23" t="s">
        <v>96</v>
      </c>
      <c r="J7" s="139"/>
      <c r="M7" s="24"/>
    </row>
    <row r="8" spans="1:15" ht="30">
      <c r="A8" s="25">
        <v>1</v>
      </c>
      <c r="B8" s="52" t="s">
        <v>18</v>
      </c>
      <c r="C8" s="65">
        <v>180</v>
      </c>
      <c r="D8" s="64">
        <v>21199.582910000001</v>
      </c>
      <c r="E8" s="64">
        <v>14500.299590000001</v>
      </c>
      <c r="F8" s="64">
        <v>0</v>
      </c>
      <c r="G8" s="64">
        <v>3872.1974</v>
      </c>
      <c r="H8" s="64">
        <v>0</v>
      </c>
      <c r="I8" s="64">
        <v>2827.08592</v>
      </c>
      <c r="J8" s="64">
        <v>18546.827499999999</v>
      </c>
      <c r="L8" s="26"/>
      <c r="M8" s="27"/>
      <c r="O8" s="32"/>
    </row>
    <row r="9" spans="1:15">
      <c r="A9" s="25">
        <v>2</v>
      </c>
      <c r="B9" s="52" t="s">
        <v>19</v>
      </c>
      <c r="C9" s="65">
        <v>115</v>
      </c>
      <c r="D9" s="64">
        <v>15228.48826</v>
      </c>
      <c r="E9" s="64">
        <v>11666.281590000001</v>
      </c>
      <c r="F9" s="64">
        <v>0</v>
      </c>
      <c r="G9" s="64">
        <v>2113.1619999999998</v>
      </c>
      <c r="H9" s="64">
        <v>0</v>
      </c>
      <c r="I9" s="64">
        <v>1449.04467</v>
      </c>
      <c r="J9" s="64">
        <v>14342.97039</v>
      </c>
      <c r="L9" s="26"/>
      <c r="M9" s="27"/>
      <c r="O9" s="32"/>
    </row>
    <row r="10" spans="1:15">
      <c r="A10" s="25">
        <v>3</v>
      </c>
      <c r="B10" s="52" t="s">
        <v>20</v>
      </c>
      <c r="C10" s="65">
        <v>166</v>
      </c>
      <c r="D10" s="64">
        <v>19534.802250000001</v>
      </c>
      <c r="E10" s="64">
        <v>14421.041220000001</v>
      </c>
      <c r="F10" s="64">
        <v>0</v>
      </c>
      <c r="G10" s="64">
        <v>2856.5075999999999</v>
      </c>
      <c r="H10" s="64">
        <v>0</v>
      </c>
      <c r="I10" s="64">
        <v>2257.2534300000002</v>
      </c>
      <c r="J10" s="64">
        <v>18716.094860000001</v>
      </c>
      <c r="L10" s="26"/>
      <c r="M10" s="27"/>
      <c r="O10" s="32"/>
    </row>
    <row r="11" spans="1:15">
      <c r="A11" s="25">
        <v>4</v>
      </c>
      <c r="B11" s="52" t="s">
        <v>21</v>
      </c>
      <c r="C11" s="65">
        <v>156</v>
      </c>
      <c r="D11" s="64">
        <v>18379.706909999997</v>
      </c>
      <c r="E11" s="64">
        <v>13721.5278</v>
      </c>
      <c r="F11" s="64">
        <v>0</v>
      </c>
      <c r="G11" s="64">
        <v>2486.6729999999998</v>
      </c>
      <c r="H11" s="64">
        <v>0</v>
      </c>
      <c r="I11" s="64">
        <v>2171.5061099999998</v>
      </c>
      <c r="J11" s="64">
        <v>18025.437440000002</v>
      </c>
      <c r="L11" s="26"/>
      <c r="M11" s="27"/>
      <c r="O11" s="32"/>
    </row>
    <row r="12" spans="1:15" ht="30">
      <c r="A12" s="25">
        <v>5</v>
      </c>
      <c r="B12" s="52" t="s">
        <v>22</v>
      </c>
      <c r="C12" s="65">
        <v>355</v>
      </c>
      <c r="D12" s="64">
        <v>42739.106390000001</v>
      </c>
      <c r="E12" s="64">
        <v>30550.405569999999</v>
      </c>
      <c r="F12" s="64">
        <v>0</v>
      </c>
      <c r="G12" s="64">
        <v>6750.2244500000006</v>
      </c>
      <c r="H12" s="64">
        <v>0</v>
      </c>
      <c r="I12" s="64">
        <v>5438.4763700000003</v>
      </c>
      <c r="J12" s="64">
        <v>39938.000819999994</v>
      </c>
      <c r="L12" s="26"/>
      <c r="M12" s="27"/>
      <c r="O12" s="32"/>
    </row>
    <row r="13" spans="1:15" ht="30">
      <c r="A13" s="25">
        <v>6</v>
      </c>
      <c r="B13" s="52" t="s">
        <v>23</v>
      </c>
      <c r="C13" s="65">
        <v>253</v>
      </c>
      <c r="D13" s="64">
        <v>29985.111769999996</v>
      </c>
      <c r="E13" s="64">
        <v>22806.583649999997</v>
      </c>
      <c r="F13" s="64">
        <v>0</v>
      </c>
      <c r="G13" s="64">
        <v>4333.7764000000006</v>
      </c>
      <c r="H13" s="64">
        <v>0</v>
      </c>
      <c r="I13" s="64">
        <v>2844.7517200000002</v>
      </c>
      <c r="J13" s="64">
        <v>30975.663230000002</v>
      </c>
      <c r="L13" s="26"/>
      <c r="M13" s="27"/>
      <c r="O13" s="32"/>
    </row>
    <row r="14" spans="1:15">
      <c r="A14" s="25">
        <v>7</v>
      </c>
      <c r="B14" s="52" t="s">
        <v>24</v>
      </c>
      <c r="C14" s="65">
        <v>1185</v>
      </c>
      <c r="D14" s="64">
        <v>74014.002880000015</v>
      </c>
      <c r="E14" s="64">
        <v>64003.866590000005</v>
      </c>
      <c r="F14" s="64">
        <v>0</v>
      </c>
      <c r="G14" s="64">
        <v>9762.6190800000004</v>
      </c>
      <c r="H14" s="64">
        <v>0</v>
      </c>
      <c r="I14" s="64">
        <v>247.51721000000001</v>
      </c>
      <c r="J14" s="64">
        <v>71300.13824</v>
      </c>
      <c r="L14" s="26"/>
      <c r="M14" s="27"/>
      <c r="O14" s="32"/>
    </row>
    <row r="15" spans="1:15">
      <c r="A15" s="25">
        <v>8</v>
      </c>
      <c r="B15" s="52" t="s">
        <v>25</v>
      </c>
      <c r="C15" s="65">
        <v>342</v>
      </c>
      <c r="D15" s="64">
        <v>34458.106470000006</v>
      </c>
      <c r="E15" s="64">
        <v>30513.115030000001</v>
      </c>
      <c r="F15" s="64">
        <v>0</v>
      </c>
      <c r="G15" s="64">
        <v>3199.34348</v>
      </c>
      <c r="H15" s="64">
        <v>0</v>
      </c>
      <c r="I15" s="64">
        <v>745.64796000000001</v>
      </c>
      <c r="J15" s="64">
        <v>33746.823680000001</v>
      </c>
      <c r="L15" s="26"/>
      <c r="M15" s="27"/>
      <c r="O15" s="32"/>
    </row>
    <row r="16" spans="1:15">
      <c r="A16" s="25">
        <v>9</v>
      </c>
      <c r="B16" s="52" t="s">
        <v>26</v>
      </c>
      <c r="C16" s="65">
        <v>261</v>
      </c>
      <c r="D16" s="64">
        <v>30576.598180000001</v>
      </c>
      <c r="E16" s="64">
        <v>27629.552780000002</v>
      </c>
      <c r="F16" s="64">
        <v>0</v>
      </c>
      <c r="G16" s="64">
        <v>2284.5227999999997</v>
      </c>
      <c r="H16" s="64">
        <v>0</v>
      </c>
      <c r="I16" s="64">
        <v>662.52260000000001</v>
      </c>
      <c r="J16" s="64">
        <v>31352.990470000001</v>
      </c>
      <c r="L16" s="26"/>
      <c r="M16" s="27"/>
      <c r="O16" s="32"/>
    </row>
    <row r="17" spans="1:15">
      <c r="A17" s="25">
        <v>10</v>
      </c>
      <c r="B17" s="52" t="s">
        <v>27</v>
      </c>
      <c r="C17" s="65">
        <v>340</v>
      </c>
      <c r="D17" s="64">
        <v>30208.14157</v>
      </c>
      <c r="E17" s="64">
        <v>24806.738000000001</v>
      </c>
      <c r="F17" s="64">
        <v>0</v>
      </c>
      <c r="G17" s="64">
        <v>5290.03557</v>
      </c>
      <c r="H17" s="64">
        <v>0</v>
      </c>
      <c r="I17" s="64">
        <v>111.36799999999999</v>
      </c>
      <c r="J17" s="64">
        <v>27419.680779999999</v>
      </c>
      <c r="L17" s="26"/>
      <c r="M17" s="27"/>
      <c r="O17" s="32"/>
    </row>
    <row r="18" spans="1:15">
      <c r="A18" s="25">
        <v>11</v>
      </c>
      <c r="B18" s="52" t="s">
        <v>28</v>
      </c>
      <c r="C18" s="65">
        <v>338</v>
      </c>
      <c r="D18" s="64">
        <v>36328.642909999995</v>
      </c>
      <c r="E18" s="64">
        <v>32245.512039999998</v>
      </c>
      <c r="F18" s="64">
        <v>0</v>
      </c>
      <c r="G18" s="64">
        <v>2962.9838</v>
      </c>
      <c r="H18" s="64">
        <v>0</v>
      </c>
      <c r="I18" s="64">
        <v>1120.14707</v>
      </c>
      <c r="J18" s="64">
        <v>34988.123699999996</v>
      </c>
      <c r="L18" s="26"/>
      <c r="M18" s="27"/>
      <c r="O18" s="32"/>
    </row>
    <row r="19" spans="1:15">
      <c r="A19" s="25">
        <v>12</v>
      </c>
      <c r="B19" s="52" t="s">
        <v>29</v>
      </c>
      <c r="C19" s="65">
        <v>369</v>
      </c>
      <c r="D19" s="64">
        <v>30776.206019999998</v>
      </c>
      <c r="E19" s="64">
        <v>27333.296579999998</v>
      </c>
      <c r="F19" s="64">
        <v>0</v>
      </c>
      <c r="G19" s="64">
        <v>3442.9094399999999</v>
      </c>
      <c r="H19" s="64">
        <v>0</v>
      </c>
      <c r="I19" s="64"/>
      <c r="J19" s="64">
        <v>29671.348440000005</v>
      </c>
      <c r="L19" s="28"/>
      <c r="M19" s="27"/>
      <c r="O19" s="32"/>
    </row>
    <row r="20" spans="1:15">
      <c r="A20" s="25">
        <v>13</v>
      </c>
      <c r="B20" s="52" t="s">
        <v>30</v>
      </c>
      <c r="C20" s="65">
        <v>674</v>
      </c>
      <c r="D20" s="64">
        <v>45242.049589999995</v>
      </c>
      <c r="E20" s="64">
        <v>40615.290609999996</v>
      </c>
      <c r="F20" s="64">
        <v>0</v>
      </c>
      <c r="G20" s="64">
        <v>4576.36708</v>
      </c>
      <c r="H20" s="64">
        <v>0</v>
      </c>
      <c r="I20" s="64">
        <v>50.3919</v>
      </c>
      <c r="J20" s="64">
        <v>43679.19857</v>
      </c>
      <c r="L20" s="27"/>
      <c r="M20" s="27"/>
      <c r="O20" s="32"/>
    </row>
    <row r="21" spans="1:15">
      <c r="A21" s="25">
        <v>14</v>
      </c>
      <c r="B21" s="52" t="s">
        <v>31</v>
      </c>
      <c r="C21" s="65">
        <v>371</v>
      </c>
      <c r="D21" s="64">
        <v>55603.407250000004</v>
      </c>
      <c r="E21" s="64">
        <v>47750.618310000005</v>
      </c>
      <c r="F21" s="64">
        <v>0</v>
      </c>
      <c r="G21" s="64">
        <v>6509.0151999999998</v>
      </c>
      <c r="H21" s="64">
        <v>0</v>
      </c>
      <c r="I21" s="64">
        <v>1343.7737400000001</v>
      </c>
      <c r="J21" s="64">
        <v>50248.264859999996</v>
      </c>
      <c r="L21" s="27"/>
      <c r="M21" s="27"/>
      <c r="O21" s="32"/>
    </row>
    <row r="22" spans="1:15" ht="30">
      <c r="A22" s="25">
        <v>15</v>
      </c>
      <c r="B22" s="53" t="s">
        <v>32</v>
      </c>
      <c r="C22" s="65">
        <v>129</v>
      </c>
      <c r="D22" s="64">
        <v>15417.946460000001</v>
      </c>
      <c r="E22" s="64">
        <v>11729.55395</v>
      </c>
      <c r="F22" s="64">
        <v>0</v>
      </c>
      <c r="G22" s="64">
        <v>2226.067</v>
      </c>
      <c r="H22" s="64">
        <v>0</v>
      </c>
      <c r="I22" s="64">
        <v>1462.3255100000001</v>
      </c>
      <c r="J22" s="64">
        <v>15103.395639999999</v>
      </c>
      <c r="L22" s="26"/>
      <c r="M22" s="27"/>
      <c r="O22" s="32"/>
    </row>
    <row r="23" spans="1:15" ht="30">
      <c r="A23" s="25">
        <v>16</v>
      </c>
      <c r="B23" s="52" t="s">
        <v>33</v>
      </c>
      <c r="C23" s="65">
        <v>165</v>
      </c>
      <c r="D23" s="64">
        <v>19909.456050000001</v>
      </c>
      <c r="E23" s="64">
        <v>14034.19073</v>
      </c>
      <c r="F23" s="64">
        <v>0</v>
      </c>
      <c r="G23" s="64">
        <v>3108.7840000000001</v>
      </c>
      <c r="H23" s="64">
        <v>0</v>
      </c>
      <c r="I23" s="64">
        <v>2766.4813199999999</v>
      </c>
      <c r="J23" s="64">
        <v>18994.221730000001</v>
      </c>
      <c r="L23" s="26"/>
      <c r="M23" s="27"/>
      <c r="O23" s="32"/>
    </row>
    <row r="24" spans="1:15">
      <c r="A24" s="25">
        <v>17</v>
      </c>
      <c r="B24" s="52" t="s">
        <v>34</v>
      </c>
      <c r="C24" s="65">
        <v>130</v>
      </c>
      <c r="D24" s="64">
        <v>122023.86356</v>
      </c>
      <c r="E24" s="64">
        <v>10919.472179999999</v>
      </c>
      <c r="F24" s="64">
        <v>106014.01401</v>
      </c>
      <c r="G24" s="64">
        <v>3040.68372</v>
      </c>
      <c r="H24" s="64">
        <v>0</v>
      </c>
      <c r="I24" s="64">
        <v>2049.6936499999997</v>
      </c>
      <c r="J24" s="64">
        <v>12247.414610000002</v>
      </c>
      <c r="L24" s="26"/>
      <c r="M24" s="27"/>
    </row>
    <row r="25" spans="1:15" ht="30">
      <c r="A25" s="25">
        <v>18</v>
      </c>
      <c r="B25" s="52" t="s">
        <v>35</v>
      </c>
      <c r="C25" s="65">
        <v>171</v>
      </c>
      <c r="D25" s="64">
        <v>22665.203320000001</v>
      </c>
      <c r="E25" s="64">
        <v>16371.862289999999</v>
      </c>
      <c r="F25" s="64">
        <v>0</v>
      </c>
      <c r="G25" s="64">
        <v>3085.942</v>
      </c>
      <c r="H25" s="64">
        <v>0</v>
      </c>
      <c r="I25" s="64">
        <v>3207.3990299999996</v>
      </c>
      <c r="J25" s="64">
        <v>20079.340410000001</v>
      </c>
      <c r="L25" s="26"/>
      <c r="M25" s="27"/>
      <c r="O25" s="32"/>
    </row>
    <row r="26" spans="1:15">
      <c r="A26" s="25">
        <v>19</v>
      </c>
      <c r="B26" s="52" t="s">
        <v>36</v>
      </c>
      <c r="C26" s="65">
        <v>92</v>
      </c>
      <c r="D26" s="64">
        <v>11758.4776</v>
      </c>
      <c r="E26" s="64">
        <v>9106.9212299999999</v>
      </c>
      <c r="F26" s="64">
        <v>0</v>
      </c>
      <c r="G26" s="64">
        <v>1642.4</v>
      </c>
      <c r="H26" s="64">
        <v>0</v>
      </c>
      <c r="I26" s="64">
        <v>1009.15637</v>
      </c>
      <c r="J26" s="64">
        <v>11559.003569999999</v>
      </c>
      <c r="L26" s="27"/>
      <c r="M26" s="27"/>
      <c r="O26" s="32"/>
    </row>
    <row r="27" spans="1:15" ht="17.25" customHeight="1">
      <c r="A27" s="25">
        <v>20</v>
      </c>
      <c r="B27" s="52" t="s">
        <v>37</v>
      </c>
      <c r="C27" s="65">
        <v>138</v>
      </c>
      <c r="D27" s="64">
        <v>17488.923220000001</v>
      </c>
      <c r="E27" s="64">
        <v>13129.943009999999</v>
      </c>
      <c r="F27" s="64">
        <v>0</v>
      </c>
      <c r="G27" s="64">
        <v>2488.2440000000001</v>
      </c>
      <c r="H27" s="64">
        <v>0</v>
      </c>
      <c r="I27" s="64">
        <v>1870.73621</v>
      </c>
      <c r="J27" s="64">
        <v>17146.444000000003</v>
      </c>
      <c r="L27" s="27"/>
      <c r="M27" s="27"/>
      <c r="O27" s="32"/>
    </row>
    <row r="28" spans="1:15">
      <c r="A28" s="25">
        <v>21</v>
      </c>
      <c r="B28" s="52" t="s">
        <v>38</v>
      </c>
      <c r="C28" s="65">
        <v>137</v>
      </c>
      <c r="D28" s="64">
        <v>16585.624480000002</v>
      </c>
      <c r="E28" s="64">
        <v>11912.684080000001</v>
      </c>
      <c r="F28" s="64">
        <v>0</v>
      </c>
      <c r="G28" s="64">
        <v>2517.0729999999999</v>
      </c>
      <c r="H28" s="64">
        <v>0</v>
      </c>
      <c r="I28" s="64">
        <v>2155.8674000000001</v>
      </c>
      <c r="J28" s="64">
        <v>16653.274249999999</v>
      </c>
      <c r="L28" s="28"/>
      <c r="M28" s="27"/>
      <c r="O28" s="32"/>
    </row>
    <row r="29" spans="1:15">
      <c r="A29" s="25">
        <v>22</v>
      </c>
      <c r="B29" s="52" t="s">
        <v>39</v>
      </c>
      <c r="C29" s="65">
        <v>49</v>
      </c>
      <c r="D29" s="64">
        <v>6278.164319999999</v>
      </c>
      <c r="E29" s="64">
        <v>4588.4698799999996</v>
      </c>
      <c r="F29" s="64">
        <v>0</v>
      </c>
      <c r="G29" s="64">
        <v>868.27499999999998</v>
      </c>
      <c r="H29" s="64">
        <v>0</v>
      </c>
      <c r="I29" s="64">
        <v>821.4194399999999</v>
      </c>
      <c r="J29" s="64">
        <v>5855.0802899999999</v>
      </c>
      <c r="L29" s="27"/>
      <c r="M29" s="27"/>
      <c r="O29" s="32"/>
    </row>
    <row r="30" spans="1:15">
      <c r="A30" s="25">
        <v>23</v>
      </c>
      <c r="B30" s="52" t="s">
        <v>40</v>
      </c>
      <c r="C30" s="65">
        <v>100</v>
      </c>
      <c r="D30" s="64">
        <v>14150.130669999999</v>
      </c>
      <c r="E30" s="64">
        <v>10743.240529999999</v>
      </c>
      <c r="F30" s="64">
        <v>0</v>
      </c>
      <c r="G30" s="64">
        <v>1483.7449999999999</v>
      </c>
      <c r="H30" s="64">
        <v>0</v>
      </c>
      <c r="I30" s="64">
        <v>1923.1451399999999</v>
      </c>
      <c r="J30" s="64">
        <v>13553.21542</v>
      </c>
      <c r="L30" s="28"/>
      <c r="M30" s="27"/>
      <c r="O30" s="32"/>
    </row>
    <row r="31" spans="1:15">
      <c r="A31" s="25">
        <v>24</v>
      </c>
      <c r="B31" s="52" t="s">
        <v>41</v>
      </c>
      <c r="C31" s="65">
        <v>103</v>
      </c>
      <c r="D31" s="64">
        <v>12150.821490000002</v>
      </c>
      <c r="E31" s="64">
        <v>9327.2096600000004</v>
      </c>
      <c r="F31" s="64">
        <v>0</v>
      </c>
      <c r="G31" s="64">
        <v>1596.298</v>
      </c>
      <c r="H31" s="64">
        <v>0</v>
      </c>
      <c r="I31" s="64">
        <v>1227.3138300000001</v>
      </c>
      <c r="J31" s="64">
        <v>12512.132810000001</v>
      </c>
      <c r="L31" s="28"/>
      <c r="M31" s="27"/>
      <c r="O31" s="32"/>
    </row>
    <row r="32" spans="1:15">
      <c r="A32" s="25">
        <v>25</v>
      </c>
      <c r="B32" s="52" t="s">
        <v>42</v>
      </c>
      <c r="C32" s="65">
        <v>223</v>
      </c>
      <c r="D32" s="64">
        <v>32789.58483</v>
      </c>
      <c r="E32" s="64">
        <v>24558.596000000001</v>
      </c>
      <c r="F32" s="64">
        <v>0</v>
      </c>
      <c r="G32" s="64">
        <v>4533.4650000000001</v>
      </c>
      <c r="H32" s="64">
        <v>0</v>
      </c>
      <c r="I32" s="64">
        <v>3697.5238300000001</v>
      </c>
      <c r="J32" s="64">
        <v>30201.262549999996</v>
      </c>
      <c r="L32" s="27"/>
      <c r="M32" s="27"/>
      <c r="O32" s="32"/>
    </row>
    <row r="33" spans="1:16">
      <c r="A33" s="25">
        <v>26</v>
      </c>
      <c r="B33" s="52" t="s">
        <v>43</v>
      </c>
      <c r="C33" s="65">
        <v>59</v>
      </c>
      <c r="D33" s="64">
        <v>8004.1637200000005</v>
      </c>
      <c r="E33" s="64">
        <v>5866.8756599999997</v>
      </c>
      <c r="F33" s="64">
        <v>0</v>
      </c>
      <c r="G33" s="64">
        <v>1020.68</v>
      </c>
      <c r="H33" s="64">
        <v>0</v>
      </c>
      <c r="I33" s="64">
        <v>1116.60806</v>
      </c>
      <c r="J33" s="64">
        <v>7530.1109000000006</v>
      </c>
      <c r="L33" s="27"/>
      <c r="M33" s="27"/>
      <c r="O33" s="32"/>
    </row>
    <row r="34" spans="1:16">
      <c r="A34" s="25">
        <v>27</v>
      </c>
      <c r="B34" s="52" t="s">
        <v>44</v>
      </c>
      <c r="C34" s="65">
        <v>114</v>
      </c>
      <c r="D34" s="64">
        <v>14330.956069999998</v>
      </c>
      <c r="E34" s="64">
        <v>10629.002279999999</v>
      </c>
      <c r="F34" s="64">
        <v>0</v>
      </c>
      <c r="G34" s="64">
        <v>1839.856</v>
      </c>
      <c r="H34" s="64">
        <v>0</v>
      </c>
      <c r="I34" s="64">
        <v>1862.09779</v>
      </c>
      <c r="J34" s="64">
        <v>15786.8784</v>
      </c>
      <c r="L34" s="27"/>
      <c r="M34" s="27"/>
      <c r="O34" s="32"/>
      <c r="P34" s="32"/>
    </row>
    <row r="35" spans="1:16">
      <c r="A35" s="25">
        <v>28</v>
      </c>
      <c r="B35" s="52" t="s">
        <v>45</v>
      </c>
      <c r="C35" s="65">
        <v>178</v>
      </c>
      <c r="D35" s="64">
        <v>23255.356669999997</v>
      </c>
      <c r="E35" s="64">
        <v>17687.031609999998</v>
      </c>
      <c r="F35" s="64">
        <v>0</v>
      </c>
      <c r="G35" s="64">
        <v>3168.4090000000001</v>
      </c>
      <c r="H35" s="64">
        <v>0</v>
      </c>
      <c r="I35" s="64">
        <v>2399.91606</v>
      </c>
      <c r="J35" s="64">
        <v>21513.434430000001</v>
      </c>
      <c r="L35" s="28"/>
      <c r="M35" s="27"/>
      <c r="O35" s="32"/>
    </row>
    <row r="36" spans="1:16">
      <c r="A36" s="25">
        <v>29</v>
      </c>
      <c r="B36" s="52" t="s">
        <v>46</v>
      </c>
      <c r="C36" s="65">
        <v>60</v>
      </c>
      <c r="D36" s="64">
        <v>9096.2088499999991</v>
      </c>
      <c r="E36" s="64">
        <v>6923.1647599999997</v>
      </c>
      <c r="F36" s="64">
        <v>0</v>
      </c>
      <c r="G36" s="64">
        <v>929.928</v>
      </c>
      <c r="H36" s="64">
        <v>0</v>
      </c>
      <c r="I36" s="64">
        <v>1243.11609</v>
      </c>
      <c r="J36" s="64">
        <v>8401.0022399999998</v>
      </c>
      <c r="L36" s="27"/>
      <c r="M36" s="27"/>
      <c r="O36" s="32"/>
    </row>
    <row r="37" spans="1:16" ht="17.25" customHeight="1">
      <c r="A37" s="25">
        <v>30</v>
      </c>
      <c r="B37" s="52" t="s">
        <v>47</v>
      </c>
      <c r="C37" s="65">
        <v>120</v>
      </c>
      <c r="D37" s="64">
        <v>15371.041660000001</v>
      </c>
      <c r="E37" s="64">
        <v>11525.286960000001</v>
      </c>
      <c r="F37" s="64">
        <v>0</v>
      </c>
      <c r="G37" s="64">
        <v>2329.6464000000001</v>
      </c>
      <c r="H37" s="64">
        <v>0</v>
      </c>
      <c r="I37" s="64">
        <v>1516.1083000000001</v>
      </c>
      <c r="J37" s="64">
        <v>15154.656219999999</v>
      </c>
      <c r="L37" s="27"/>
      <c r="M37" s="27"/>
      <c r="O37" s="32"/>
    </row>
    <row r="38" spans="1:16">
      <c r="A38" s="25">
        <v>31</v>
      </c>
      <c r="B38" s="52" t="s">
        <v>48</v>
      </c>
      <c r="C38" s="65">
        <v>156</v>
      </c>
      <c r="D38" s="64">
        <v>15812.309299999999</v>
      </c>
      <c r="E38" s="64">
        <v>11850.890599999999</v>
      </c>
      <c r="F38" s="64">
        <v>0</v>
      </c>
      <c r="G38" s="64">
        <v>1754.5029999999999</v>
      </c>
      <c r="H38" s="64">
        <v>0</v>
      </c>
      <c r="I38" s="64">
        <v>2206.9157</v>
      </c>
      <c r="J38" s="64">
        <v>17318.987840000002</v>
      </c>
      <c r="L38" s="28"/>
      <c r="M38" s="27"/>
      <c r="O38" s="32"/>
    </row>
    <row r="39" spans="1:16" ht="30">
      <c r="A39" s="25">
        <v>32</v>
      </c>
      <c r="B39" s="52" t="s">
        <v>49</v>
      </c>
      <c r="C39" s="65">
        <v>169</v>
      </c>
      <c r="D39" s="64">
        <v>20861.81047</v>
      </c>
      <c r="E39" s="64">
        <v>14443.373180000001</v>
      </c>
      <c r="F39" s="64">
        <v>0</v>
      </c>
      <c r="G39" s="64">
        <v>3237.86</v>
      </c>
      <c r="H39" s="64">
        <v>0</v>
      </c>
      <c r="I39" s="64">
        <v>3180.5772900000002</v>
      </c>
      <c r="J39" s="64">
        <v>19276.525459999997</v>
      </c>
      <c r="L39" s="28"/>
      <c r="M39" s="27"/>
      <c r="O39" s="32"/>
    </row>
    <row r="40" spans="1:16">
      <c r="A40" s="25">
        <v>33</v>
      </c>
      <c r="B40" s="52" t="s">
        <v>50</v>
      </c>
      <c r="C40" s="65">
        <v>197</v>
      </c>
      <c r="D40" s="64">
        <v>19743.774789999999</v>
      </c>
      <c r="E40" s="64">
        <v>17826.226890000002</v>
      </c>
      <c r="F40" s="64">
        <v>0</v>
      </c>
      <c r="G40" s="64">
        <v>1169.9476399999999</v>
      </c>
      <c r="H40" s="64">
        <v>0</v>
      </c>
      <c r="I40" s="64">
        <v>747.60026000000005</v>
      </c>
      <c r="J40" s="64">
        <v>18766.242829999999</v>
      </c>
      <c r="L40" s="27"/>
      <c r="M40" s="27"/>
      <c r="O40" s="32"/>
    </row>
    <row r="41" spans="1:16" ht="30">
      <c r="A41" s="25">
        <v>34</v>
      </c>
      <c r="B41" s="52" t="s">
        <v>51</v>
      </c>
      <c r="C41" s="65">
        <v>93</v>
      </c>
      <c r="D41" s="64">
        <v>13739.54499</v>
      </c>
      <c r="E41" s="64">
        <v>12683.83834</v>
      </c>
      <c r="F41" s="64">
        <v>0</v>
      </c>
      <c r="G41" s="64">
        <v>912.21670999999992</v>
      </c>
      <c r="H41" s="64">
        <v>0</v>
      </c>
      <c r="I41" s="64">
        <v>143.48993999999999</v>
      </c>
      <c r="J41" s="64">
        <v>14106.84756</v>
      </c>
      <c r="L41" s="28"/>
      <c r="M41" s="27"/>
      <c r="O41" s="32"/>
    </row>
    <row r="42" spans="1:16" ht="30">
      <c r="A42" s="25">
        <v>35</v>
      </c>
      <c r="B42" s="52" t="s">
        <v>52</v>
      </c>
      <c r="C42" s="65">
        <v>560</v>
      </c>
      <c r="D42" s="64">
        <v>40516.426019999999</v>
      </c>
      <c r="E42" s="64">
        <v>35544.320879999999</v>
      </c>
      <c r="F42" s="64">
        <v>0</v>
      </c>
      <c r="G42" s="64">
        <v>4844.95388</v>
      </c>
      <c r="H42" s="64">
        <v>0</v>
      </c>
      <c r="I42" s="64">
        <v>127.15125999999999</v>
      </c>
      <c r="J42" s="64">
        <v>38802.00518</v>
      </c>
      <c r="L42" s="27"/>
      <c r="M42" s="27"/>
      <c r="O42" s="32"/>
    </row>
    <row r="43" spans="1:16">
      <c r="A43" s="25">
        <v>36</v>
      </c>
      <c r="B43" s="52" t="s">
        <v>53</v>
      </c>
      <c r="C43" s="65">
        <v>208</v>
      </c>
      <c r="D43" s="64">
        <v>15144.92302</v>
      </c>
      <c r="E43" s="64">
        <v>13312.67122</v>
      </c>
      <c r="F43" s="64">
        <v>0</v>
      </c>
      <c r="G43" s="64">
        <v>1832.2518</v>
      </c>
      <c r="H43" s="64">
        <v>0</v>
      </c>
      <c r="I43" s="64">
        <v>0</v>
      </c>
      <c r="J43" s="64">
        <v>15091.520589999998</v>
      </c>
      <c r="L43" s="27"/>
      <c r="M43" s="27"/>
      <c r="O43" s="32"/>
    </row>
    <row r="44" spans="1:16">
      <c r="A44" s="25">
        <v>37</v>
      </c>
      <c r="B44" s="52" t="s">
        <v>54</v>
      </c>
      <c r="C44" s="65">
        <v>370</v>
      </c>
      <c r="D44" s="64">
        <v>42293.389650000005</v>
      </c>
      <c r="E44" s="64">
        <v>38620.971850000002</v>
      </c>
      <c r="F44" s="64">
        <v>0</v>
      </c>
      <c r="G44" s="64">
        <v>3402.8179700000001</v>
      </c>
      <c r="H44" s="64">
        <v>0</v>
      </c>
      <c r="I44" s="64">
        <v>269.59983</v>
      </c>
      <c r="J44" s="64">
        <v>40138.07316</v>
      </c>
      <c r="L44" s="27"/>
      <c r="M44" s="27"/>
      <c r="O44" s="32"/>
    </row>
    <row r="45" spans="1:16">
      <c r="A45" s="25">
        <v>38</v>
      </c>
      <c r="B45" s="52" t="s">
        <v>55</v>
      </c>
      <c r="C45" s="65">
        <v>550</v>
      </c>
      <c r="D45" s="64">
        <v>40416.679709999997</v>
      </c>
      <c r="E45" s="64">
        <v>36410.95809</v>
      </c>
      <c r="F45" s="64">
        <v>0</v>
      </c>
      <c r="G45" s="64">
        <v>4005.7216200000003</v>
      </c>
      <c r="H45" s="64">
        <v>0</v>
      </c>
      <c r="I45" s="64">
        <v>0</v>
      </c>
      <c r="J45" s="64">
        <v>36260.130440000001</v>
      </c>
      <c r="L45" s="27"/>
      <c r="M45" s="27"/>
      <c r="O45" s="32"/>
    </row>
    <row r="46" spans="1:16">
      <c r="A46" s="25">
        <v>39</v>
      </c>
      <c r="B46" s="52" t="s">
        <v>56</v>
      </c>
      <c r="C46" s="65">
        <v>506</v>
      </c>
      <c r="D46" s="64">
        <v>32956.062510000003</v>
      </c>
      <c r="E46" s="64">
        <v>29701.456320000001</v>
      </c>
      <c r="F46" s="64">
        <v>0</v>
      </c>
      <c r="G46" s="64">
        <v>3254.60619</v>
      </c>
      <c r="H46" s="64">
        <v>0</v>
      </c>
      <c r="I46" s="64">
        <v>0</v>
      </c>
      <c r="J46" s="64">
        <v>29484.54724</v>
      </c>
      <c r="L46" s="27"/>
      <c r="M46" s="27"/>
      <c r="O46" s="32"/>
    </row>
    <row r="47" spans="1:16">
      <c r="A47" s="25">
        <v>40</v>
      </c>
      <c r="B47" s="52" t="s">
        <v>57</v>
      </c>
      <c r="C47" s="65">
        <v>245</v>
      </c>
      <c r="D47" s="64">
        <v>22422.262350000001</v>
      </c>
      <c r="E47" s="64">
        <v>20110.42166</v>
      </c>
      <c r="F47" s="64">
        <v>0</v>
      </c>
      <c r="G47" s="64">
        <v>1544.0666799999999</v>
      </c>
      <c r="H47" s="64">
        <v>0</v>
      </c>
      <c r="I47" s="64">
        <v>767.77400999999998</v>
      </c>
      <c r="J47" s="64">
        <v>20932.768629999999</v>
      </c>
      <c r="L47" s="27"/>
      <c r="M47" s="27"/>
      <c r="O47" s="32"/>
    </row>
    <row r="48" spans="1:16">
      <c r="A48" s="25">
        <v>41</v>
      </c>
      <c r="B48" s="52" t="s">
        <v>58</v>
      </c>
      <c r="C48" s="65">
        <v>228</v>
      </c>
      <c r="D48" s="64">
        <v>27808.964020000003</v>
      </c>
      <c r="E48" s="64">
        <v>24856.376660000002</v>
      </c>
      <c r="F48" s="64">
        <v>0</v>
      </c>
      <c r="G48" s="64">
        <v>2233.4513400000001</v>
      </c>
      <c r="H48" s="64">
        <v>0</v>
      </c>
      <c r="I48" s="64">
        <v>719.13602000000003</v>
      </c>
      <c r="J48" s="64">
        <v>27219.570350000002</v>
      </c>
      <c r="L48" s="27"/>
      <c r="M48" s="27"/>
      <c r="O48" s="32"/>
      <c r="P48" s="32"/>
    </row>
    <row r="49" spans="1:15">
      <c r="A49" s="25">
        <v>42</v>
      </c>
      <c r="B49" s="52" t="s">
        <v>59</v>
      </c>
      <c r="C49" s="65">
        <v>75</v>
      </c>
      <c r="D49" s="64">
        <v>10224.91642</v>
      </c>
      <c r="E49" s="64">
        <v>9554.4570700000004</v>
      </c>
      <c r="F49" s="64">
        <v>0</v>
      </c>
      <c r="G49" s="64">
        <v>497.33296000000001</v>
      </c>
      <c r="H49" s="64">
        <v>0</v>
      </c>
      <c r="I49" s="64">
        <v>173.12639000000001</v>
      </c>
      <c r="J49" s="64">
        <v>10621.7073</v>
      </c>
      <c r="L49" s="28"/>
      <c r="M49" s="27"/>
      <c r="O49" s="32"/>
    </row>
    <row r="50" spans="1:15">
      <c r="A50" s="25">
        <v>43</v>
      </c>
      <c r="B50" s="52" t="s">
        <v>60</v>
      </c>
      <c r="C50" s="65">
        <v>179</v>
      </c>
      <c r="D50" s="64">
        <v>18184.711780000001</v>
      </c>
      <c r="E50" s="64">
        <v>15461.61535</v>
      </c>
      <c r="F50" s="64">
        <v>0</v>
      </c>
      <c r="G50" s="64">
        <v>2344.7173900000003</v>
      </c>
      <c r="H50" s="64">
        <v>0</v>
      </c>
      <c r="I50" s="64">
        <v>378.37903999999997</v>
      </c>
      <c r="J50" s="64">
        <v>18225.828980000002</v>
      </c>
      <c r="L50" s="27"/>
      <c r="M50" s="27"/>
      <c r="O50" s="32"/>
    </row>
    <row r="51" spans="1:15">
      <c r="A51" s="25">
        <v>44</v>
      </c>
      <c r="B51" s="52" t="s">
        <v>61</v>
      </c>
      <c r="C51" s="65">
        <v>325</v>
      </c>
      <c r="D51" s="64">
        <v>25577.27435</v>
      </c>
      <c r="E51" s="64">
        <v>22101.510699999999</v>
      </c>
      <c r="F51" s="64">
        <v>0</v>
      </c>
      <c r="G51" s="64">
        <v>3023.6860799999999</v>
      </c>
      <c r="H51" s="64">
        <v>0</v>
      </c>
      <c r="I51" s="64">
        <v>452.07756999999998</v>
      </c>
      <c r="J51" s="64">
        <v>24020.040690000002</v>
      </c>
      <c r="L51" s="27"/>
      <c r="M51" s="27"/>
      <c r="O51" s="32"/>
    </row>
    <row r="52" spans="1:15">
      <c r="A52" s="25">
        <v>45</v>
      </c>
      <c r="B52" s="52" t="s">
        <v>62</v>
      </c>
      <c r="C52" s="65">
        <v>198</v>
      </c>
      <c r="D52" s="64">
        <v>21157.376319999996</v>
      </c>
      <c r="E52" s="64">
        <v>18136.321239999997</v>
      </c>
      <c r="F52" s="64">
        <v>0</v>
      </c>
      <c r="G52" s="64">
        <v>2912.3682899999999</v>
      </c>
      <c r="H52" s="64">
        <v>0</v>
      </c>
      <c r="I52" s="64">
        <v>108.68678999999999</v>
      </c>
      <c r="J52" s="64">
        <v>19539.873350000002</v>
      </c>
      <c r="L52" s="27"/>
      <c r="M52" s="27"/>
      <c r="O52" s="32"/>
    </row>
    <row r="53" spans="1:15">
      <c r="A53" s="25">
        <v>46</v>
      </c>
      <c r="B53" s="52" t="s">
        <v>63</v>
      </c>
      <c r="C53" s="65">
        <v>575</v>
      </c>
      <c r="D53" s="64">
        <v>39132.317539999996</v>
      </c>
      <c r="E53" s="64">
        <v>34153.640650000001</v>
      </c>
      <c r="F53" s="64">
        <v>0</v>
      </c>
      <c r="G53" s="64">
        <v>1221.9480000000001</v>
      </c>
      <c r="H53" s="64">
        <v>0</v>
      </c>
      <c r="I53" s="64">
        <v>3756.7288900000003</v>
      </c>
      <c r="J53" s="64">
        <v>16059.99207</v>
      </c>
      <c r="L53" s="57"/>
      <c r="M53" s="27"/>
    </row>
    <row r="54" spans="1:15">
      <c r="A54" s="25">
        <v>47</v>
      </c>
      <c r="B54" s="52" t="s">
        <v>64</v>
      </c>
      <c r="C54" s="65">
        <v>100</v>
      </c>
      <c r="D54" s="64">
        <v>16955.03168</v>
      </c>
      <c r="E54" s="64">
        <v>15708.05559</v>
      </c>
      <c r="F54" s="64">
        <v>0</v>
      </c>
      <c r="G54" s="64">
        <v>830.45130000000006</v>
      </c>
      <c r="H54" s="64">
        <v>0</v>
      </c>
      <c r="I54" s="64">
        <v>416.52479</v>
      </c>
      <c r="J54" s="64">
        <v>18427.208789999997</v>
      </c>
      <c r="L54" s="27"/>
      <c r="M54" s="27"/>
      <c r="O54" s="32"/>
    </row>
    <row r="55" spans="1:15">
      <c r="A55" s="25">
        <v>48</v>
      </c>
      <c r="B55" s="52" t="s">
        <v>65</v>
      </c>
      <c r="C55" s="65">
        <v>177</v>
      </c>
      <c r="D55" s="64">
        <v>18963.345269999998</v>
      </c>
      <c r="E55" s="64">
        <v>17059.201579999997</v>
      </c>
      <c r="F55" s="64">
        <v>0</v>
      </c>
      <c r="G55" s="64">
        <v>1904.1436899999999</v>
      </c>
      <c r="H55" s="64">
        <v>0</v>
      </c>
      <c r="I55" s="64"/>
      <c r="J55" s="64">
        <v>17868.905889999998</v>
      </c>
      <c r="L55" s="27"/>
      <c r="M55" s="27"/>
      <c r="O55" s="32"/>
    </row>
    <row r="56" spans="1:15">
      <c r="A56" s="25">
        <v>49</v>
      </c>
      <c r="B56" s="52" t="s">
        <v>66</v>
      </c>
      <c r="C56" s="65">
        <v>93</v>
      </c>
      <c r="D56" s="64">
        <v>12477.098749999997</v>
      </c>
      <c r="E56" s="64">
        <v>11703.497609999999</v>
      </c>
      <c r="F56" s="64">
        <v>0</v>
      </c>
      <c r="G56" s="64">
        <v>604.17412000000002</v>
      </c>
      <c r="H56" s="64">
        <v>0</v>
      </c>
      <c r="I56" s="64">
        <v>169.42702</v>
      </c>
      <c r="J56" s="64">
        <v>11821.75362</v>
      </c>
      <c r="L56" s="29"/>
      <c r="M56" s="27"/>
      <c r="O56" s="32"/>
    </row>
    <row r="57" spans="1:15">
      <c r="A57" s="25">
        <v>50</v>
      </c>
      <c r="B57" s="52" t="s">
        <v>67</v>
      </c>
      <c r="C57" s="65">
        <v>102</v>
      </c>
      <c r="D57" s="64">
        <v>14519.164899999998</v>
      </c>
      <c r="E57" s="64">
        <v>12871.300539999998</v>
      </c>
      <c r="F57" s="64">
        <v>0</v>
      </c>
      <c r="G57" s="64">
        <v>1373.2092</v>
      </c>
      <c r="H57" s="64">
        <v>0</v>
      </c>
      <c r="I57" s="64">
        <v>274.65515999999997</v>
      </c>
      <c r="J57" s="64">
        <v>14143.193240000001</v>
      </c>
      <c r="L57" s="27"/>
      <c r="M57" s="27"/>
      <c r="O57" s="32"/>
    </row>
    <row r="58" spans="1:15">
      <c r="A58" s="25">
        <v>51</v>
      </c>
      <c r="B58" s="52" t="s">
        <v>68</v>
      </c>
      <c r="C58" s="65">
        <v>238</v>
      </c>
      <c r="D58" s="64">
        <v>22527.845160000001</v>
      </c>
      <c r="E58" s="64">
        <v>19825.619210000001</v>
      </c>
      <c r="F58" s="64">
        <v>0</v>
      </c>
      <c r="G58" s="64">
        <v>2537.4690000000001</v>
      </c>
      <c r="H58" s="64">
        <v>0</v>
      </c>
      <c r="I58" s="64">
        <v>164.75695000000002</v>
      </c>
      <c r="J58" s="64">
        <v>22300.182369999999</v>
      </c>
      <c r="L58" s="27"/>
      <c r="M58" s="27"/>
      <c r="O58" s="32"/>
    </row>
    <row r="59" spans="1:15">
      <c r="A59" s="25">
        <v>52</v>
      </c>
      <c r="B59" s="52" t="s">
        <v>69</v>
      </c>
      <c r="C59" s="65">
        <v>150</v>
      </c>
      <c r="D59" s="64">
        <v>14723.78515</v>
      </c>
      <c r="E59" s="64">
        <v>12855.28112</v>
      </c>
      <c r="F59" s="64">
        <v>0</v>
      </c>
      <c r="G59" s="64">
        <v>1443.09959</v>
      </c>
      <c r="H59" s="64">
        <v>0</v>
      </c>
      <c r="I59" s="64">
        <v>425.40444000000002</v>
      </c>
      <c r="J59" s="64">
        <v>14315.31388</v>
      </c>
      <c r="L59" s="27"/>
      <c r="M59" s="27"/>
      <c r="O59" s="32"/>
    </row>
    <row r="60" spans="1:15">
      <c r="A60" s="25">
        <v>53</v>
      </c>
      <c r="B60" s="52" t="s">
        <v>70</v>
      </c>
      <c r="C60" s="65">
        <v>306</v>
      </c>
      <c r="D60" s="64">
        <v>33484.798999999999</v>
      </c>
      <c r="E60" s="64">
        <v>27523.736690000002</v>
      </c>
      <c r="F60" s="64">
        <v>0</v>
      </c>
      <c r="G60" s="64">
        <v>4788.2878300000002</v>
      </c>
      <c r="H60" s="64">
        <v>0</v>
      </c>
      <c r="I60" s="64">
        <v>1172.77448</v>
      </c>
      <c r="J60" s="64">
        <v>32727.696780000002</v>
      </c>
      <c r="L60" s="27"/>
      <c r="M60" s="27"/>
      <c r="O60" s="32"/>
    </row>
    <row r="61" spans="1:15">
      <c r="A61" s="25">
        <v>54</v>
      </c>
      <c r="B61" s="52" t="s">
        <v>71</v>
      </c>
      <c r="C61" s="65">
        <v>256</v>
      </c>
      <c r="D61" s="64">
        <v>22911.07746</v>
      </c>
      <c r="E61" s="64">
        <v>20383.78398</v>
      </c>
      <c r="F61" s="64">
        <v>0</v>
      </c>
      <c r="G61" s="64">
        <v>2287.2934799999998</v>
      </c>
      <c r="H61" s="64">
        <v>0</v>
      </c>
      <c r="I61" s="64">
        <v>240</v>
      </c>
      <c r="J61" s="64">
        <v>20980.456160000002</v>
      </c>
      <c r="L61" s="27"/>
      <c r="M61" s="27"/>
      <c r="O61" s="32"/>
    </row>
    <row r="62" spans="1:15">
      <c r="A62" s="25">
        <v>55</v>
      </c>
      <c r="B62" s="52" t="s">
        <v>72</v>
      </c>
      <c r="C62" s="65">
        <v>321</v>
      </c>
      <c r="D62" s="64">
        <v>24718.491889999998</v>
      </c>
      <c r="E62" s="64">
        <v>22403.196889999999</v>
      </c>
      <c r="F62" s="64">
        <v>0</v>
      </c>
      <c r="G62" s="64">
        <v>2261.8328199999996</v>
      </c>
      <c r="H62" s="64">
        <v>0</v>
      </c>
      <c r="I62" s="64">
        <v>53.462180000000004</v>
      </c>
      <c r="J62" s="64">
        <v>25511.183539999995</v>
      </c>
      <c r="L62" s="27"/>
      <c r="M62" s="27"/>
      <c r="O62" s="32"/>
    </row>
    <row r="63" spans="1:15">
      <c r="A63" s="25">
        <v>56</v>
      </c>
      <c r="B63" s="52" t="s">
        <v>73</v>
      </c>
      <c r="C63" s="65">
        <v>200</v>
      </c>
      <c r="D63" s="64">
        <v>23025.068210000005</v>
      </c>
      <c r="E63" s="64">
        <v>20486.545670000003</v>
      </c>
      <c r="F63" s="64">
        <v>0</v>
      </c>
      <c r="G63" s="64">
        <v>2035.46108</v>
      </c>
      <c r="H63" s="64">
        <v>0</v>
      </c>
      <c r="I63" s="64">
        <v>503.06146000000001</v>
      </c>
      <c r="J63" s="64">
        <v>21428.363610000004</v>
      </c>
      <c r="L63" s="27"/>
      <c r="M63" s="27"/>
      <c r="O63" s="32"/>
    </row>
    <row r="64" spans="1:15">
      <c r="A64" s="25">
        <v>57</v>
      </c>
      <c r="B64" s="52" t="s">
        <v>74</v>
      </c>
      <c r="C64" s="65">
        <v>178</v>
      </c>
      <c r="D64" s="64">
        <v>21714.034550000004</v>
      </c>
      <c r="E64" s="64">
        <v>19989.933960000002</v>
      </c>
      <c r="F64" s="64">
        <v>0</v>
      </c>
      <c r="G64" s="64">
        <v>1276.6053999999999</v>
      </c>
      <c r="H64" s="64">
        <v>0</v>
      </c>
      <c r="I64" s="64">
        <v>447.49518999999998</v>
      </c>
      <c r="J64" s="64">
        <v>20932.839019999999</v>
      </c>
      <c r="L64" s="27"/>
      <c r="M64" s="27"/>
      <c r="O64" s="32"/>
    </row>
    <row r="65" spans="1:15">
      <c r="A65" s="25">
        <v>58</v>
      </c>
      <c r="B65" s="52" t="s">
        <v>75</v>
      </c>
      <c r="C65" s="65">
        <v>58</v>
      </c>
      <c r="D65" s="64">
        <v>9496.1661000000004</v>
      </c>
      <c r="E65" s="64">
        <v>8087.2108399999997</v>
      </c>
      <c r="F65" s="64">
        <v>0</v>
      </c>
      <c r="G65" s="64">
        <v>1223.77872</v>
      </c>
      <c r="H65" s="64">
        <v>0</v>
      </c>
      <c r="I65" s="64">
        <v>185.17654000000002</v>
      </c>
      <c r="J65" s="64">
        <v>8744.8573700000015</v>
      </c>
      <c r="L65" s="27"/>
      <c r="M65" s="27"/>
      <c r="O65" s="32"/>
    </row>
    <row r="66" spans="1:15">
      <c r="A66" s="25">
        <v>59</v>
      </c>
      <c r="B66" s="52" t="s">
        <v>76</v>
      </c>
      <c r="C66" s="65">
        <v>141</v>
      </c>
      <c r="D66" s="64">
        <v>14196.062579999998</v>
      </c>
      <c r="E66" s="64">
        <v>13001.581269999999</v>
      </c>
      <c r="F66" s="64">
        <v>0</v>
      </c>
      <c r="G66" s="64">
        <v>1042.9462800000001</v>
      </c>
      <c r="H66" s="64">
        <v>0</v>
      </c>
      <c r="I66" s="64">
        <v>151.53503000000001</v>
      </c>
      <c r="J66" s="64">
        <v>13784.886410000001</v>
      </c>
      <c r="L66" s="28"/>
      <c r="M66" s="27"/>
      <c r="O66" s="32"/>
    </row>
    <row r="67" spans="1:15">
      <c r="A67" s="25">
        <v>60</v>
      </c>
      <c r="B67" s="52" t="s">
        <v>77</v>
      </c>
      <c r="C67" s="65">
        <v>897</v>
      </c>
      <c r="D67" s="64">
        <v>6962.7302599999994</v>
      </c>
      <c r="E67" s="64">
        <v>3708.7304300000001</v>
      </c>
      <c r="F67" s="64">
        <v>0</v>
      </c>
      <c r="G67" s="64">
        <v>2716.67137</v>
      </c>
      <c r="H67" s="64">
        <v>0</v>
      </c>
      <c r="I67" s="64">
        <v>537.32845999999995</v>
      </c>
      <c r="J67" s="64">
        <v>5478.0196100000003</v>
      </c>
      <c r="L67" s="27"/>
      <c r="M67" s="27"/>
      <c r="O67" s="32"/>
    </row>
    <row r="68" spans="1:15">
      <c r="A68" s="25">
        <v>61</v>
      </c>
      <c r="B68" s="52" t="s">
        <v>78</v>
      </c>
      <c r="C68" s="65">
        <v>600</v>
      </c>
      <c r="D68" s="64">
        <v>7186.7925999999998</v>
      </c>
      <c r="E68" s="64">
        <v>3027.7354100000002</v>
      </c>
      <c r="F68" s="64">
        <v>0</v>
      </c>
      <c r="G68" s="64">
        <v>3434.7906899999998</v>
      </c>
      <c r="H68" s="64">
        <v>0</v>
      </c>
      <c r="I68" s="64">
        <v>724.26649999999995</v>
      </c>
      <c r="J68" s="64">
        <v>6431.6944000000003</v>
      </c>
      <c r="L68" s="27"/>
      <c r="M68" s="27"/>
      <c r="O68" s="32"/>
    </row>
    <row r="69" spans="1:15">
      <c r="A69" s="25">
        <v>62</v>
      </c>
      <c r="B69" s="52" t="s">
        <v>79</v>
      </c>
      <c r="C69" s="65">
        <v>536</v>
      </c>
      <c r="D69" s="64">
        <v>9686.2631799999999</v>
      </c>
      <c r="E69" s="64">
        <v>5383.0396200000005</v>
      </c>
      <c r="F69" s="64">
        <v>0</v>
      </c>
      <c r="G69" s="64">
        <v>3735.63168</v>
      </c>
      <c r="H69" s="64">
        <v>0</v>
      </c>
      <c r="I69" s="64">
        <v>567.59188000000006</v>
      </c>
      <c r="J69" s="64">
        <v>9120.4491699999999</v>
      </c>
      <c r="L69" s="28"/>
      <c r="M69" s="27"/>
      <c r="O69" s="32"/>
    </row>
    <row r="70" spans="1:15">
      <c r="A70" s="25">
        <v>63</v>
      </c>
      <c r="B70" s="52" t="s">
        <v>80</v>
      </c>
      <c r="C70" s="65">
        <v>312</v>
      </c>
      <c r="D70" s="64">
        <v>5470.64552</v>
      </c>
      <c r="E70" s="64">
        <v>3497.4498699999999</v>
      </c>
      <c r="F70" s="64">
        <v>0</v>
      </c>
      <c r="G70" s="64">
        <v>1973.1956499999999</v>
      </c>
      <c r="H70" s="64">
        <v>0</v>
      </c>
      <c r="I70" s="64">
        <v>0</v>
      </c>
      <c r="J70" s="64">
        <v>4752.8373499999998</v>
      </c>
      <c r="L70" s="27"/>
      <c r="M70" s="27"/>
      <c r="O70" s="32"/>
    </row>
    <row r="71" spans="1:15">
      <c r="A71" s="25">
        <v>64</v>
      </c>
      <c r="B71" s="52" t="s">
        <v>81</v>
      </c>
      <c r="C71" s="65">
        <v>282</v>
      </c>
      <c r="D71" s="64">
        <v>1497.94551</v>
      </c>
      <c r="E71" s="64">
        <v>1130.7</v>
      </c>
      <c r="F71" s="64">
        <v>0</v>
      </c>
      <c r="G71" s="64">
        <v>274.94759000000005</v>
      </c>
      <c r="H71" s="64">
        <v>0</v>
      </c>
      <c r="I71" s="64">
        <v>92.297920000000005</v>
      </c>
      <c r="J71" s="64">
        <v>1948.2182399999999</v>
      </c>
      <c r="L71" s="27"/>
      <c r="M71" s="27"/>
      <c r="O71" s="32"/>
    </row>
    <row r="72" spans="1:15">
      <c r="A72" s="25">
        <v>65</v>
      </c>
      <c r="B72" s="52" t="s">
        <v>82</v>
      </c>
      <c r="C72" s="65">
        <v>283</v>
      </c>
      <c r="D72" s="64">
        <v>4802.2742700000008</v>
      </c>
      <c r="E72" s="64">
        <v>2172.7805400000002</v>
      </c>
      <c r="F72" s="64">
        <v>0</v>
      </c>
      <c r="G72" s="64">
        <v>2321.2578800000001</v>
      </c>
      <c r="H72" s="64">
        <v>0</v>
      </c>
      <c r="I72" s="64">
        <v>308.23584999999997</v>
      </c>
      <c r="J72" s="64">
        <v>5121.3453800000007</v>
      </c>
      <c r="L72" s="27"/>
      <c r="M72" s="27"/>
      <c r="O72" s="32"/>
    </row>
    <row r="73" spans="1:15">
      <c r="A73" s="25">
        <v>66</v>
      </c>
      <c r="B73" s="52" t="s">
        <v>83</v>
      </c>
      <c r="C73" s="65">
        <v>238</v>
      </c>
      <c r="D73" s="64">
        <v>2551.3073199999999</v>
      </c>
      <c r="E73" s="64">
        <v>1226.0078700000001</v>
      </c>
      <c r="F73" s="64">
        <v>0</v>
      </c>
      <c r="G73" s="64">
        <v>954.62099999999998</v>
      </c>
      <c r="H73" s="64">
        <v>0</v>
      </c>
      <c r="I73" s="64">
        <v>370.67845</v>
      </c>
      <c r="J73" s="64">
        <v>2769.3597399999999</v>
      </c>
      <c r="L73" s="27"/>
      <c r="M73" s="27"/>
      <c r="O73" s="32"/>
    </row>
    <row r="74" spans="1:15">
      <c r="A74" s="25">
        <v>67</v>
      </c>
      <c r="B74" s="52" t="s">
        <v>84</v>
      </c>
      <c r="C74" s="65">
        <v>694</v>
      </c>
      <c r="D74" s="64">
        <v>7883.4102200000007</v>
      </c>
      <c r="E74" s="64">
        <v>5082.5457000000006</v>
      </c>
      <c r="F74" s="64">
        <v>0</v>
      </c>
      <c r="G74" s="64">
        <v>2532.5752400000001</v>
      </c>
      <c r="H74" s="64">
        <v>0</v>
      </c>
      <c r="I74" s="64">
        <v>268.28928000000002</v>
      </c>
      <c r="J74" s="64">
        <v>7622.7376899999999</v>
      </c>
      <c r="L74" s="27"/>
      <c r="M74" s="27"/>
      <c r="O74" s="32"/>
    </row>
    <row r="75" spans="1:15">
      <c r="A75" s="25">
        <v>68</v>
      </c>
      <c r="B75" s="52" t="s">
        <v>85</v>
      </c>
      <c r="C75" s="65">
        <v>343</v>
      </c>
      <c r="D75" s="64">
        <v>10016.231690000001</v>
      </c>
      <c r="E75" s="64">
        <v>5482.5944500000005</v>
      </c>
      <c r="F75" s="64">
        <v>0</v>
      </c>
      <c r="G75" s="64">
        <v>4272.45651</v>
      </c>
      <c r="H75" s="64">
        <v>0</v>
      </c>
      <c r="I75" s="64">
        <v>261.18072999999998</v>
      </c>
      <c r="J75" s="64">
        <v>10795.21444</v>
      </c>
      <c r="L75" s="28"/>
      <c r="M75" s="27"/>
      <c r="O75" s="32"/>
    </row>
    <row r="76" spans="1:15" ht="45">
      <c r="A76" s="59">
        <v>69</v>
      </c>
      <c r="B76" s="52" t="s">
        <v>152</v>
      </c>
      <c r="C76" s="65" t="s">
        <v>169</v>
      </c>
      <c r="D76" s="64">
        <v>44151</v>
      </c>
      <c r="E76" s="64">
        <v>17051.099999999999</v>
      </c>
      <c r="F76" s="64">
        <v>0</v>
      </c>
      <c r="G76" s="64">
        <v>26999.9</v>
      </c>
      <c r="H76" s="64">
        <v>0</v>
      </c>
      <c r="I76" s="64">
        <v>100</v>
      </c>
      <c r="J76" s="64">
        <v>8376.6245099999996</v>
      </c>
      <c r="L76" s="28"/>
      <c r="M76" s="27"/>
      <c r="O76" s="32"/>
    </row>
    <row r="77" spans="1:15" ht="30">
      <c r="A77" s="59">
        <v>70</v>
      </c>
      <c r="B77" s="52" t="s">
        <v>153</v>
      </c>
      <c r="C77" s="65" t="s">
        <v>170</v>
      </c>
      <c r="D77" s="64">
        <v>5010</v>
      </c>
      <c r="E77" s="64">
        <v>2365.1999999999998</v>
      </c>
      <c r="F77" s="64">
        <v>0</v>
      </c>
      <c r="G77" s="64">
        <v>2607.4</v>
      </c>
      <c r="H77" s="64">
        <v>0</v>
      </c>
      <c r="I77" s="64">
        <v>37.4</v>
      </c>
      <c r="J77" s="64">
        <v>0</v>
      </c>
      <c r="L77" s="28"/>
      <c r="M77" s="27"/>
      <c r="O77" s="32"/>
    </row>
    <row r="78" spans="1:15" ht="30">
      <c r="A78" s="59">
        <v>71</v>
      </c>
      <c r="B78" s="52" t="s">
        <v>154</v>
      </c>
      <c r="C78" s="65" t="s">
        <v>171</v>
      </c>
      <c r="D78" s="64">
        <v>1970.6</v>
      </c>
      <c r="E78" s="64">
        <v>1283</v>
      </c>
      <c r="F78" s="64">
        <v>0</v>
      </c>
      <c r="G78" s="64">
        <v>684.6</v>
      </c>
      <c r="H78" s="64">
        <v>0</v>
      </c>
      <c r="I78" s="64">
        <v>3</v>
      </c>
      <c r="J78" s="64">
        <v>0</v>
      </c>
      <c r="L78" s="28"/>
      <c r="M78" s="27"/>
      <c r="O78" s="32"/>
    </row>
    <row r="79" spans="1:15" ht="30">
      <c r="A79" s="59">
        <v>72</v>
      </c>
      <c r="B79" s="52" t="s">
        <v>155</v>
      </c>
      <c r="C79" s="65" t="s">
        <v>172</v>
      </c>
      <c r="D79" s="64">
        <v>2709.8999999999996</v>
      </c>
      <c r="E79" s="64">
        <v>1391.6</v>
      </c>
      <c r="F79" s="64">
        <v>0</v>
      </c>
      <c r="G79" s="64">
        <v>1316.3</v>
      </c>
      <c r="H79" s="64">
        <v>0</v>
      </c>
      <c r="I79" s="64">
        <v>2</v>
      </c>
      <c r="J79" s="64">
        <v>0</v>
      </c>
      <c r="L79" s="28"/>
      <c r="M79" s="27"/>
      <c r="O79" s="32"/>
    </row>
    <row r="80" spans="1:15" ht="30">
      <c r="A80" s="59">
        <v>73</v>
      </c>
      <c r="B80" s="52" t="s">
        <v>156</v>
      </c>
      <c r="C80" s="65" t="s">
        <v>173</v>
      </c>
      <c r="D80" s="64">
        <v>8006</v>
      </c>
      <c r="E80" s="64">
        <v>3507.8</v>
      </c>
      <c r="F80" s="64">
        <v>0</v>
      </c>
      <c r="G80" s="64">
        <v>4311.5</v>
      </c>
      <c r="H80" s="64">
        <v>0</v>
      </c>
      <c r="I80" s="64">
        <v>186.7</v>
      </c>
      <c r="J80" s="64">
        <v>0</v>
      </c>
      <c r="L80" s="28"/>
      <c r="M80" s="27"/>
      <c r="O80" s="32"/>
    </row>
    <row r="81" spans="1:15" ht="30">
      <c r="A81" s="59">
        <v>74</v>
      </c>
      <c r="B81" s="52" t="s">
        <v>157</v>
      </c>
      <c r="C81" s="65" t="s">
        <v>174</v>
      </c>
      <c r="D81" s="64">
        <v>5586</v>
      </c>
      <c r="E81" s="64">
        <v>2405.4</v>
      </c>
      <c r="F81" s="64">
        <v>0</v>
      </c>
      <c r="G81" s="64">
        <v>3179</v>
      </c>
      <c r="H81" s="64">
        <v>0</v>
      </c>
      <c r="I81" s="64">
        <v>1.6</v>
      </c>
      <c r="J81" s="64">
        <v>0</v>
      </c>
      <c r="L81" s="28"/>
      <c r="M81" s="27"/>
      <c r="O81" s="32"/>
    </row>
    <row r="82" spans="1:15" ht="45">
      <c r="A82" s="59">
        <v>75</v>
      </c>
      <c r="B82" s="52" t="s">
        <v>158</v>
      </c>
      <c r="C82" s="65" t="s">
        <v>175</v>
      </c>
      <c r="D82" s="64">
        <v>8835.7000000000007</v>
      </c>
      <c r="E82" s="64">
        <v>4481</v>
      </c>
      <c r="F82" s="64">
        <v>0</v>
      </c>
      <c r="G82" s="64">
        <v>4342.7</v>
      </c>
      <c r="H82" s="64">
        <v>0</v>
      </c>
      <c r="I82" s="64">
        <v>12</v>
      </c>
      <c r="J82" s="64">
        <v>0</v>
      </c>
      <c r="L82" s="28"/>
      <c r="M82" s="27"/>
      <c r="O82" s="32"/>
    </row>
    <row r="83" spans="1:15" ht="30">
      <c r="A83" s="59">
        <v>76</v>
      </c>
      <c r="B83" s="52" t="s">
        <v>159</v>
      </c>
      <c r="C83" s="65" t="s">
        <v>176</v>
      </c>
      <c r="D83" s="64">
        <v>3378.4</v>
      </c>
      <c r="E83" s="64">
        <v>1270</v>
      </c>
      <c r="F83" s="64">
        <v>0</v>
      </c>
      <c r="G83" s="64">
        <v>2108.4</v>
      </c>
      <c r="H83" s="64">
        <v>0</v>
      </c>
      <c r="I83" s="64">
        <v>0</v>
      </c>
      <c r="J83" s="64">
        <v>0</v>
      </c>
      <c r="L83" s="28"/>
      <c r="M83" s="27"/>
      <c r="O83" s="32"/>
    </row>
    <row r="84" spans="1:15" ht="30">
      <c r="A84" s="59">
        <v>77</v>
      </c>
      <c r="B84" s="52" t="s">
        <v>160</v>
      </c>
      <c r="C84" s="65" t="s">
        <v>177</v>
      </c>
      <c r="D84" s="64">
        <v>15825.9</v>
      </c>
      <c r="E84" s="64">
        <v>6756.9</v>
      </c>
      <c r="F84" s="64">
        <v>0</v>
      </c>
      <c r="G84" s="64">
        <v>9008.4</v>
      </c>
      <c r="H84" s="64">
        <v>0</v>
      </c>
      <c r="I84" s="64">
        <v>60.6</v>
      </c>
      <c r="J84" s="64">
        <v>0</v>
      </c>
      <c r="L84" s="28"/>
      <c r="M84" s="27"/>
      <c r="O84" s="32"/>
    </row>
    <row r="85" spans="1:15" ht="30">
      <c r="A85" s="59">
        <v>78</v>
      </c>
      <c r="B85" s="52" t="s">
        <v>161</v>
      </c>
      <c r="C85" s="65" t="s">
        <v>178</v>
      </c>
      <c r="D85" s="64">
        <v>5109.2999999999993</v>
      </c>
      <c r="E85" s="64">
        <v>2754.9</v>
      </c>
      <c r="F85" s="64">
        <v>0</v>
      </c>
      <c r="G85" s="64">
        <v>2340</v>
      </c>
      <c r="H85" s="64">
        <v>0</v>
      </c>
      <c r="I85" s="64">
        <v>14.4</v>
      </c>
      <c r="J85" s="64">
        <v>0</v>
      </c>
      <c r="L85" s="28"/>
      <c r="M85" s="27"/>
      <c r="O85" s="32"/>
    </row>
    <row r="86" spans="1:15" ht="30">
      <c r="A86" s="59">
        <v>79</v>
      </c>
      <c r="B86" s="52" t="s">
        <v>162</v>
      </c>
      <c r="C86" s="65" t="s">
        <v>179</v>
      </c>
      <c r="D86" s="64">
        <v>4150.1000000000004</v>
      </c>
      <c r="E86" s="64">
        <v>2309.4</v>
      </c>
      <c r="F86" s="64">
        <v>0</v>
      </c>
      <c r="G86" s="64">
        <v>1840.2</v>
      </c>
      <c r="H86" s="64">
        <v>0</v>
      </c>
      <c r="I86" s="64">
        <v>0.5</v>
      </c>
      <c r="J86" s="64">
        <v>0</v>
      </c>
      <c r="L86" s="28"/>
      <c r="M86" s="27"/>
      <c r="O86" s="32"/>
    </row>
    <row r="87" spans="1:15" ht="30">
      <c r="A87" s="59">
        <v>80</v>
      </c>
      <c r="B87" s="52" t="s">
        <v>163</v>
      </c>
      <c r="C87" s="65" t="s">
        <v>180</v>
      </c>
      <c r="D87" s="64">
        <v>6413.7</v>
      </c>
      <c r="E87" s="64">
        <v>1943.5</v>
      </c>
      <c r="F87" s="64">
        <v>0</v>
      </c>
      <c r="G87" s="64">
        <v>4469.8999999999996</v>
      </c>
      <c r="H87" s="64">
        <v>0</v>
      </c>
      <c r="I87" s="64">
        <v>0.3</v>
      </c>
      <c r="J87" s="64">
        <v>0</v>
      </c>
      <c r="L87" s="28"/>
      <c r="M87" s="27"/>
      <c r="O87" s="32"/>
    </row>
    <row r="88" spans="1:15" ht="45">
      <c r="A88" s="59">
        <v>81</v>
      </c>
      <c r="B88" s="52" t="s">
        <v>164</v>
      </c>
      <c r="C88" s="65" t="s">
        <v>181</v>
      </c>
      <c r="D88" s="64">
        <v>8283.7999999999993</v>
      </c>
      <c r="E88" s="64">
        <v>5191.7</v>
      </c>
      <c r="F88" s="64">
        <v>0</v>
      </c>
      <c r="G88" s="64">
        <v>2362.1</v>
      </c>
      <c r="H88" s="64">
        <v>0</v>
      </c>
      <c r="I88" s="64">
        <v>730</v>
      </c>
      <c r="J88" s="64">
        <v>8783.99</v>
      </c>
      <c r="L88" s="28"/>
      <c r="M88" s="27"/>
      <c r="O88" s="32"/>
    </row>
    <row r="89" spans="1:15" ht="45">
      <c r="A89" s="59">
        <v>82</v>
      </c>
      <c r="B89" s="52" t="s">
        <v>165</v>
      </c>
      <c r="C89" s="65" t="s">
        <v>182</v>
      </c>
      <c r="D89" s="64">
        <v>8290.1</v>
      </c>
      <c r="E89" s="64">
        <v>5523.2</v>
      </c>
      <c r="F89" s="64">
        <v>0</v>
      </c>
      <c r="G89" s="64">
        <v>2594.9</v>
      </c>
      <c r="H89" s="64">
        <v>0</v>
      </c>
      <c r="I89" s="64">
        <v>172</v>
      </c>
      <c r="J89" s="64">
        <v>8536.3154699999996</v>
      </c>
      <c r="L89" s="28"/>
      <c r="M89" s="27"/>
      <c r="O89" s="32"/>
    </row>
    <row r="90" spans="1:15" ht="45">
      <c r="A90" s="59">
        <v>83</v>
      </c>
      <c r="B90" s="52" t="s">
        <v>166</v>
      </c>
      <c r="C90" s="65" t="s">
        <v>183</v>
      </c>
      <c r="D90" s="64">
        <v>12995.5</v>
      </c>
      <c r="E90" s="64">
        <v>8693.4</v>
      </c>
      <c r="F90" s="64">
        <v>0</v>
      </c>
      <c r="G90" s="64">
        <v>3819.3</v>
      </c>
      <c r="H90" s="64">
        <v>0</v>
      </c>
      <c r="I90" s="64">
        <v>482.8</v>
      </c>
      <c r="J90" s="64">
        <v>12404.186210000002</v>
      </c>
      <c r="L90" s="28"/>
      <c r="M90" s="27"/>
      <c r="O90" s="32"/>
    </row>
    <row r="91" spans="1:15" ht="45">
      <c r="A91" s="59">
        <v>84</v>
      </c>
      <c r="B91" s="52" t="s">
        <v>167</v>
      </c>
      <c r="C91" s="65" t="s">
        <v>184</v>
      </c>
      <c r="D91" s="64">
        <v>8735</v>
      </c>
      <c r="E91" s="64">
        <v>6002.5</v>
      </c>
      <c r="F91" s="64">
        <v>0</v>
      </c>
      <c r="G91" s="64">
        <v>2332.5</v>
      </c>
      <c r="H91" s="64">
        <v>0</v>
      </c>
      <c r="I91" s="64">
        <v>400</v>
      </c>
      <c r="J91" s="64">
        <v>8063.9067100000002</v>
      </c>
      <c r="L91" s="28"/>
      <c r="M91" s="27"/>
      <c r="O91" s="32"/>
    </row>
    <row r="92" spans="1:15" ht="27">
      <c r="A92" s="59">
        <v>85</v>
      </c>
      <c r="B92" s="88" t="s">
        <v>195</v>
      </c>
      <c r="C92" s="65">
        <v>1012</v>
      </c>
      <c r="D92" s="64">
        <v>11705.300000000001</v>
      </c>
      <c r="E92" s="64">
        <v>5227.3</v>
      </c>
      <c r="F92" s="64">
        <v>0</v>
      </c>
      <c r="G92" s="64">
        <v>6218.4</v>
      </c>
      <c r="H92" s="64">
        <v>0</v>
      </c>
      <c r="I92" s="64">
        <v>259.60000000000002</v>
      </c>
      <c r="J92" s="64">
        <v>7382.8</v>
      </c>
      <c r="L92" s="28"/>
      <c r="M92" s="27"/>
      <c r="O92" s="32"/>
    </row>
    <row r="93" spans="1:15" ht="30.75" customHeight="1">
      <c r="A93" s="30"/>
      <c r="B93" s="54" t="s">
        <v>86</v>
      </c>
      <c r="C93" s="66"/>
      <c r="D93" s="86">
        <f t="shared" ref="D93:J93" si="0">SUM(D8:D92)</f>
        <v>1718468.4908399996</v>
      </c>
      <c r="E93" s="86">
        <f t="shared" si="0"/>
        <v>1277155.113709999</v>
      </c>
      <c r="F93" s="86">
        <f t="shared" si="0"/>
        <v>106014.01401</v>
      </c>
      <c r="G93" s="86">
        <f t="shared" si="0"/>
        <v>260872.68308999998</v>
      </c>
      <c r="H93" s="86">
        <f t="shared" si="0"/>
        <v>0</v>
      </c>
      <c r="I93" s="86">
        <f t="shared" si="0"/>
        <v>74426.680030000018</v>
      </c>
      <c r="J93" s="86">
        <f t="shared" si="0"/>
        <v>1421681.6317200004</v>
      </c>
      <c r="L93" s="27"/>
      <c r="M93" s="27"/>
      <c r="O93" s="32"/>
    </row>
    <row r="94" spans="1:15">
      <c r="O94" s="32"/>
    </row>
    <row r="95" spans="1:15">
      <c r="C95" s="31"/>
    </row>
    <row r="96" spans="1:15">
      <c r="E96" s="32"/>
    </row>
    <row r="97" spans="4:6">
      <c r="D97" s="80">
        <f>SUM(D8:D75)</f>
        <v>1557312.1908399996</v>
      </c>
      <c r="F97" s="21">
        <f>E93/D93*100</f>
        <v>74.319379174983681</v>
      </c>
    </row>
    <row r="98" spans="4:6">
      <c r="E98" s="21">
        <f>D97/D93*100</f>
        <v>90.62209747464</v>
      </c>
    </row>
    <row r="99" spans="4:6">
      <c r="E99" s="21">
        <f>D100/D93*100</f>
        <v>9.3779025253599873</v>
      </c>
    </row>
    <row r="100" spans="4:6">
      <c r="D100" s="80">
        <f>SUM(D76:D92)</f>
        <v>161156.29999999999</v>
      </c>
    </row>
    <row r="101" spans="4:6">
      <c r="D101" s="80">
        <f>D100+D97</f>
        <v>1718468.4908399996</v>
      </c>
    </row>
  </sheetData>
  <mergeCells count="8">
    <mergeCell ref="C2:H2"/>
    <mergeCell ref="A4:A7"/>
    <mergeCell ref="B4:B7"/>
    <mergeCell ref="C4:C7"/>
    <mergeCell ref="D4:J4"/>
    <mergeCell ref="D5:D7"/>
    <mergeCell ref="E5:I6"/>
    <mergeCell ref="J5:J7"/>
  </mergeCells>
  <pageMargins left="0.15748031496062992" right="0.15748031496062992" top="0.27559055118110237" bottom="0.27559055118110237" header="0.31496062992125984" footer="0.31496062992125984"/>
  <pageSetup paperSize="9" scale="5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Q96"/>
  <sheetViews>
    <sheetView view="pageBreakPreview" zoomScale="85" zoomScaleNormal="80" zoomScaleSheetLayoutView="85" workbookViewId="0">
      <pane xSplit="2" ySplit="6" topLeftCell="C88" activePane="bottomRight" state="frozen"/>
      <selection activeCell="A8" sqref="A8:A75"/>
      <selection pane="topRight" activeCell="A8" sqref="A8:A75"/>
      <selection pane="bottomLeft" activeCell="A8" sqref="A8:A75"/>
      <selection pane="bottomRight" activeCell="B91" sqref="B91"/>
    </sheetView>
  </sheetViews>
  <sheetFormatPr defaultRowHeight="15"/>
  <cols>
    <col min="1" max="1" width="5.42578125" style="3" customWidth="1"/>
    <col min="2" max="2" width="45.85546875" style="3" customWidth="1"/>
    <col min="3" max="3" width="11.5703125" style="3" customWidth="1"/>
    <col min="4" max="4" width="17" style="3" customWidth="1"/>
    <col min="5" max="5" width="16.5703125" style="3" customWidth="1"/>
    <col min="6" max="6" width="14.7109375" style="3" customWidth="1"/>
    <col min="7" max="7" width="18.140625" style="3" customWidth="1"/>
    <col min="8" max="8" width="12.140625" style="3" customWidth="1"/>
    <col min="9" max="9" width="16.140625" style="3" customWidth="1"/>
    <col min="10" max="10" width="17.28515625" style="3" customWidth="1"/>
    <col min="11" max="11" width="13.5703125" style="3" customWidth="1"/>
    <col min="12" max="12" width="18.140625" style="3" bestFit="1" customWidth="1"/>
    <col min="13" max="13" width="12.5703125" style="3" customWidth="1"/>
    <col min="14" max="14" width="13.7109375" style="3" bestFit="1" customWidth="1"/>
    <col min="15" max="15" width="14.85546875" style="3" bestFit="1" customWidth="1"/>
    <col min="16" max="16" width="22.7109375" style="3" customWidth="1"/>
    <col min="17" max="16384" width="9.140625" style="3"/>
  </cols>
  <sheetData>
    <row r="1" spans="1:17" ht="15.75">
      <c r="O1" s="22" t="s">
        <v>97</v>
      </c>
    </row>
    <row r="2" spans="1:17" ht="39" customHeight="1">
      <c r="D2" s="126" t="s">
        <v>148</v>
      </c>
      <c r="E2" s="126"/>
      <c r="F2" s="126"/>
      <c r="G2" s="126"/>
      <c r="H2" s="126"/>
      <c r="I2" s="126"/>
      <c r="J2" s="126"/>
    </row>
    <row r="5" spans="1:17" s="19" customFormat="1">
      <c r="A5" s="140" t="s">
        <v>88</v>
      </c>
      <c r="B5" s="140" t="s">
        <v>98</v>
      </c>
      <c r="C5" s="140" t="s">
        <v>99</v>
      </c>
      <c r="D5" s="140" t="s">
        <v>100</v>
      </c>
      <c r="E5" s="140" t="s">
        <v>101</v>
      </c>
      <c r="F5" s="140" t="s">
        <v>102</v>
      </c>
      <c r="G5" s="140" t="s">
        <v>103</v>
      </c>
      <c r="H5" s="140"/>
      <c r="I5" s="140"/>
      <c r="J5" s="140"/>
      <c r="K5" s="140" t="s">
        <v>104</v>
      </c>
      <c r="L5" s="140" t="s">
        <v>105</v>
      </c>
      <c r="M5" s="140"/>
      <c r="N5" s="140"/>
      <c r="O5" s="140"/>
    </row>
    <row r="6" spans="1:17" s="19" customFormat="1" ht="83.25" customHeight="1">
      <c r="A6" s="140"/>
      <c r="B6" s="140"/>
      <c r="C6" s="140"/>
      <c r="D6" s="140"/>
      <c r="E6" s="140"/>
      <c r="F6" s="140"/>
      <c r="G6" s="33" t="s">
        <v>106</v>
      </c>
      <c r="H6" s="33" t="s">
        <v>107</v>
      </c>
      <c r="I6" s="33" t="s">
        <v>108</v>
      </c>
      <c r="J6" s="33" t="s">
        <v>15</v>
      </c>
      <c r="K6" s="140"/>
      <c r="L6" s="33" t="s">
        <v>109</v>
      </c>
      <c r="M6" s="33" t="s">
        <v>107</v>
      </c>
      <c r="N6" s="33" t="s">
        <v>108</v>
      </c>
      <c r="O6" s="33" t="s">
        <v>15</v>
      </c>
    </row>
    <row r="7" spans="1:17" ht="30">
      <c r="A7" s="25">
        <v>1</v>
      </c>
      <c r="B7" s="50" t="s">
        <v>18</v>
      </c>
      <c r="C7" s="65">
        <v>39.4</v>
      </c>
      <c r="D7" s="65">
        <v>26349</v>
      </c>
      <c r="E7" s="65">
        <v>40273</v>
      </c>
      <c r="F7" s="85">
        <f t="shared" ref="F7:F36" si="0">E7/D7</f>
        <v>1.5284451022809216</v>
      </c>
      <c r="G7" s="35">
        <v>9681.1083300000009</v>
      </c>
      <c r="H7" s="35">
        <v>218.88081</v>
      </c>
      <c r="I7" s="35">
        <v>2550.9229999999998</v>
      </c>
      <c r="J7" s="35">
        <v>12450.91214</v>
      </c>
      <c r="K7" s="64">
        <f>J7/'Форма 1'!R8</f>
        <v>0.56865998141115925</v>
      </c>
      <c r="L7" s="35">
        <v>2922.6771699999999</v>
      </c>
      <c r="M7" s="35">
        <v>66.102000000000004</v>
      </c>
      <c r="N7" s="35">
        <v>770.37800000000004</v>
      </c>
      <c r="O7" s="35">
        <v>3759.15717</v>
      </c>
      <c r="P7" s="61"/>
      <c r="Q7" s="34"/>
    </row>
    <row r="8" spans="1:17" ht="30">
      <c r="A8" s="25">
        <v>2</v>
      </c>
      <c r="B8" s="50" t="s">
        <v>19</v>
      </c>
      <c r="C8" s="65">
        <v>30.6</v>
      </c>
      <c r="D8" s="65">
        <v>25860</v>
      </c>
      <c r="E8" s="65">
        <v>32642</v>
      </c>
      <c r="F8" s="85">
        <f t="shared" si="0"/>
        <v>1.2622583139984531</v>
      </c>
      <c r="G8" s="35">
        <v>7936.7698</v>
      </c>
      <c r="H8" s="64">
        <v>0</v>
      </c>
      <c r="I8" s="35">
        <v>1559.0329999999999</v>
      </c>
      <c r="J8" s="35">
        <v>9495.8027999999995</v>
      </c>
      <c r="K8" s="64">
        <f>J8/'Форма 1'!R9</f>
        <v>0.61314368820189102</v>
      </c>
      <c r="L8" s="35">
        <v>2396.9034799999999</v>
      </c>
      <c r="M8" s="64">
        <v>0</v>
      </c>
      <c r="N8" s="35">
        <v>470.82900000000001</v>
      </c>
      <c r="O8" s="35">
        <v>2867.7324800000001</v>
      </c>
      <c r="P8" s="61"/>
      <c r="Q8" s="34"/>
    </row>
    <row r="9" spans="1:17" ht="30">
      <c r="A9" s="25">
        <v>3</v>
      </c>
      <c r="B9" s="50" t="s">
        <v>20</v>
      </c>
      <c r="C9" s="65">
        <v>32.700000000000003</v>
      </c>
      <c r="D9" s="65">
        <v>29680</v>
      </c>
      <c r="E9" s="65">
        <v>49708</v>
      </c>
      <c r="F9" s="85">
        <f t="shared" si="0"/>
        <v>1.6747978436657682</v>
      </c>
      <c r="G9" s="35">
        <v>9441.1935899999989</v>
      </c>
      <c r="H9" s="64">
        <v>0</v>
      </c>
      <c r="I9" s="35">
        <v>2139.4377100000002</v>
      </c>
      <c r="J9" s="35">
        <v>11580.631299999999</v>
      </c>
      <c r="K9" s="64">
        <f>J9/'Форма 1'!R10</f>
        <v>0.54618335211721181</v>
      </c>
      <c r="L9" s="35">
        <v>2864.8358800000001</v>
      </c>
      <c r="M9" s="64">
        <v>0</v>
      </c>
      <c r="N9" s="35">
        <v>652.48489000000006</v>
      </c>
      <c r="O9" s="35">
        <v>3517.3207700000003</v>
      </c>
      <c r="P9" s="61"/>
      <c r="Q9" s="34"/>
    </row>
    <row r="10" spans="1:17" ht="30">
      <c r="A10" s="25">
        <v>4</v>
      </c>
      <c r="B10" s="50" t="s">
        <v>21</v>
      </c>
      <c r="C10" s="65">
        <v>34.200000000000003</v>
      </c>
      <c r="D10" s="65">
        <v>26325</v>
      </c>
      <c r="E10" s="65">
        <v>41983</v>
      </c>
      <c r="F10" s="85">
        <f t="shared" si="0"/>
        <v>1.5947958214624882</v>
      </c>
      <c r="G10" s="35">
        <v>8965.9222200000004</v>
      </c>
      <c r="H10" s="35">
        <v>0.71570999999999996</v>
      </c>
      <c r="I10" s="35">
        <v>1836.923</v>
      </c>
      <c r="J10" s="35">
        <v>10803.560930000001</v>
      </c>
      <c r="K10" s="64">
        <f>J10/'Форма 1'!R11</f>
        <v>0.5895792123847019</v>
      </c>
      <c r="L10" s="35">
        <v>2735.1888799999997</v>
      </c>
      <c r="M10" s="35">
        <v>0.21615000000000001</v>
      </c>
      <c r="N10" s="35">
        <v>554.75</v>
      </c>
      <c r="O10" s="35">
        <v>3290.1550299999999</v>
      </c>
      <c r="P10" s="61"/>
      <c r="Q10" s="34"/>
    </row>
    <row r="11" spans="1:17" ht="30">
      <c r="A11" s="25">
        <v>5</v>
      </c>
      <c r="B11" s="50" t="s">
        <v>22</v>
      </c>
      <c r="C11" s="65">
        <v>63.9</v>
      </c>
      <c r="D11" s="65">
        <v>32353</v>
      </c>
      <c r="E11" s="65">
        <v>66008</v>
      </c>
      <c r="F11" s="85">
        <f t="shared" si="0"/>
        <v>2.0402435631935214</v>
      </c>
      <c r="G11" s="35">
        <v>20218.104510000001</v>
      </c>
      <c r="H11" s="35">
        <v>391.78541999999999</v>
      </c>
      <c r="I11" s="35">
        <v>4197.9430000000002</v>
      </c>
      <c r="J11" s="35">
        <v>24807.83293</v>
      </c>
      <c r="K11" s="64">
        <f>J11/'Форма 1'!R12</f>
        <v>0.58201558105336193</v>
      </c>
      <c r="L11" s="35">
        <v>6092.6272099999996</v>
      </c>
      <c r="M11" s="35">
        <v>118.27231999999999</v>
      </c>
      <c r="N11" s="35">
        <v>1267.7782</v>
      </c>
      <c r="O11" s="35">
        <v>7478.6777299999994</v>
      </c>
      <c r="P11" s="61"/>
      <c r="Q11" s="34"/>
    </row>
    <row r="12" spans="1:17" ht="30">
      <c r="A12" s="25">
        <v>6</v>
      </c>
      <c r="B12" s="50" t="s">
        <v>23</v>
      </c>
      <c r="C12" s="65">
        <v>55.5</v>
      </c>
      <c r="D12" s="65">
        <v>26775</v>
      </c>
      <c r="E12" s="65">
        <v>51692</v>
      </c>
      <c r="F12" s="85">
        <f t="shared" si="0"/>
        <v>1.9306069094304388</v>
      </c>
      <c r="G12" s="35">
        <v>14645.22867</v>
      </c>
      <c r="H12" s="64">
        <v>0</v>
      </c>
      <c r="I12" s="35">
        <v>3186.9569999999999</v>
      </c>
      <c r="J12" s="35">
        <v>17832.185669999999</v>
      </c>
      <c r="K12" s="64">
        <f>J12/'Форма 1'!R13</f>
        <v>0.59235822791137815</v>
      </c>
      <c r="L12" s="35">
        <v>4422.8606300000001</v>
      </c>
      <c r="M12" s="64">
        <v>0</v>
      </c>
      <c r="N12" s="35">
        <v>962.45940000000007</v>
      </c>
      <c r="O12" s="35">
        <v>5385.3200299999999</v>
      </c>
      <c r="P12" s="61"/>
      <c r="Q12" s="34"/>
    </row>
    <row r="13" spans="1:17">
      <c r="A13" s="25">
        <v>7</v>
      </c>
      <c r="B13" s="50" t="s">
        <v>24</v>
      </c>
      <c r="C13" s="65">
        <v>97.3</v>
      </c>
      <c r="D13" s="65">
        <v>36121</v>
      </c>
      <c r="E13" s="65">
        <v>94825</v>
      </c>
      <c r="F13" s="85">
        <f t="shared" si="0"/>
        <v>2.6252041748567314</v>
      </c>
      <c r="G13" s="35">
        <v>41520.96488</v>
      </c>
      <c r="H13" s="64">
        <v>29.042000000000002</v>
      </c>
      <c r="I13" s="35">
        <v>573.54263000000003</v>
      </c>
      <c r="J13" s="35">
        <v>42123.549510000004</v>
      </c>
      <c r="K13" s="64">
        <f>J13/'Форма 1'!R14</f>
        <v>0.56581581928696756</v>
      </c>
      <c r="L13" s="35">
        <v>12527.341970000001</v>
      </c>
      <c r="M13" s="64">
        <v>8.7706999999999997</v>
      </c>
      <c r="N13" s="35">
        <v>173.20989</v>
      </c>
      <c r="O13" s="35">
        <v>12709.322560000001</v>
      </c>
      <c r="P13" s="61"/>
      <c r="Q13" s="34"/>
    </row>
    <row r="14" spans="1:17">
      <c r="A14" s="25">
        <v>8</v>
      </c>
      <c r="B14" s="50" t="s">
        <v>25</v>
      </c>
      <c r="C14" s="65">
        <v>53.2</v>
      </c>
      <c r="D14" s="65">
        <v>31964</v>
      </c>
      <c r="E14" s="65">
        <v>72142</v>
      </c>
      <c r="F14" s="85">
        <f t="shared" si="0"/>
        <v>2.2569765986735075</v>
      </c>
      <c r="G14" s="35">
        <v>20339.35123</v>
      </c>
      <c r="H14" s="64">
        <v>0</v>
      </c>
      <c r="I14" s="35">
        <v>218.56471999999999</v>
      </c>
      <c r="J14" s="35">
        <v>20557.915949999999</v>
      </c>
      <c r="K14" s="64">
        <f>J14/'Форма 1'!R15</f>
        <v>0.59493631363477151</v>
      </c>
      <c r="L14" s="35">
        <v>6140.99496</v>
      </c>
      <c r="M14" s="64">
        <v>0</v>
      </c>
      <c r="N14" s="35">
        <v>66.00676</v>
      </c>
      <c r="O14" s="35">
        <v>6207.0017200000002</v>
      </c>
      <c r="P14" s="61"/>
      <c r="Q14" s="34"/>
    </row>
    <row r="15" spans="1:17">
      <c r="A15" s="25">
        <v>9</v>
      </c>
      <c r="B15" s="50" t="s">
        <v>26</v>
      </c>
      <c r="C15" s="65">
        <v>51.9</v>
      </c>
      <c r="D15" s="65">
        <v>26994</v>
      </c>
      <c r="E15" s="65">
        <v>82107</v>
      </c>
      <c r="F15" s="85">
        <f t="shared" si="0"/>
        <v>3.0416759279839964</v>
      </c>
      <c r="G15" s="35">
        <v>16565.26886</v>
      </c>
      <c r="H15" s="64">
        <v>0</v>
      </c>
      <c r="I15" s="35">
        <v>199.09899999999999</v>
      </c>
      <c r="J15" s="35">
        <v>16764.367859999998</v>
      </c>
      <c r="K15" s="64">
        <f>J15/'Форма 1'!R16</f>
        <v>0.51831600627146002</v>
      </c>
      <c r="L15" s="35">
        <v>5000.4875000000002</v>
      </c>
      <c r="M15" s="64">
        <v>0</v>
      </c>
      <c r="N15" s="35">
        <v>60.127800000000001</v>
      </c>
      <c r="O15" s="35">
        <v>5060.6153000000004</v>
      </c>
      <c r="P15" s="61"/>
      <c r="Q15" s="34"/>
    </row>
    <row r="16" spans="1:17" ht="30">
      <c r="A16" s="25">
        <v>10</v>
      </c>
      <c r="B16" s="50" t="s">
        <v>27</v>
      </c>
      <c r="C16" s="65">
        <v>43.5</v>
      </c>
      <c r="D16" s="65">
        <v>32633</v>
      </c>
      <c r="E16" s="65">
        <v>79750</v>
      </c>
      <c r="F16" s="85">
        <f t="shared" si="0"/>
        <v>2.4438451873870011</v>
      </c>
      <c r="G16" s="35">
        <v>16750.838449999999</v>
      </c>
      <c r="H16" s="64">
        <v>0</v>
      </c>
      <c r="I16" s="35">
        <v>217.68810000000002</v>
      </c>
      <c r="J16" s="35">
        <v>16968.526549999999</v>
      </c>
      <c r="K16" s="64">
        <f>J16/'Форма 1'!R17</f>
        <v>0.54882672080948103</v>
      </c>
      <c r="L16" s="35">
        <v>5056.0847000000003</v>
      </c>
      <c r="M16" s="64">
        <v>0</v>
      </c>
      <c r="N16" s="35">
        <v>65.74130000000001</v>
      </c>
      <c r="O16" s="35">
        <v>5121.826</v>
      </c>
      <c r="P16" s="61"/>
      <c r="Q16" s="34"/>
    </row>
    <row r="17" spans="1:17">
      <c r="A17" s="25">
        <v>11</v>
      </c>
      <c r="B17" s="50" t="s">
        <v>28</v>
      </c>
      <c r="C17" s="65">
        <v>55.5</v>
      </c>
      <c r="D17" s="65">
        <v>31788</v>
      </c>
      <c r="E17" s="65">
        <v>59575</v>
      </c>
      <c r="F17" s="85">
        <f t="shared" si="0"/>
        <v>1.8741348936705675</v>
      </c>
      <c r="G17" s="35">
        <v>20914.847030000001</v>
      </c>
      <c r="H17" s="64">
        <v>0</v>
      </c>
      <c r="I17" s="35">
        <v>256.33114999999998</v>
      </c>
      <c r="J17" s="35">
        <v>21171.178180000003</v>
      </c>
      <c r="K17" s="64">
        <f>J17/'Форма 1'!R18</f>
        <v>0.57954743031780642</v>
      </c>
      <c r="L17" s="35">
        <v>6316.2672999999995</v>
      </c>
      <c r="M17" s="64">
        <v>0</v>
      </c>
      <c r="N17" s="35">
        <v>77.411649999999995</v>
      </c>
      <c r="O17" s="35">
        <v>6393.6789499999995</v>
      </c>
      <c r="P17" s="61"/>
      <c r="Q17" s="34"/>
    </row>
    <row r="18" spans="1:17">
      <c r="A18" s="25">
        <v>12</v>
      </c>
      <c r="B18" s="50" t="s">
        <v>29</v>
      </c>
      <c r="C18" s="65">
        <v>43.1</v>
      </c>
      <c r="D18" s="65">
        <v>34811</v>
      </c>
      <c r="E18" s="65">
        <v>59775</v>
      </c>
      <c r="F18" s="85">
        <f t="shared" si="0"/>
        <v>1.7171296429289593</v>
      </c>
      <c r="G18" s="35">
        <v>17520.222750000001</v>
      </c>
      <c r="H18" s="64">
        <v>0</v>
      </c>
      <c r="I18" s="35">
        <v>342.95310999999998</v>
      </c>
      <c r="J18" s="35">
        <v>17863.175859999999</v>
      </c>
      <c r="K18" s="64">
        <f>J18/'Форма 1'!R19</f>
        <v>0.58054522174867818</v>
      </c>
      <c r="L18" s="35">
        <v>5291.107</v>
      </c>
      <c r="M18" s="64">
        <v>0</v>
      </c>
      <c r="N18" s="35">
        <v>103.57233000000001</v>
      </c>
      <c r="O18" s="35">
        <v>5394.6793299999999</v>
      </c>
      <c r="P18" s="61"/>
      <c r="Q18" s="34"/>
    </row>
    <row r="19" spans="1:17">
      <c r="A19" s="25">
        <v>13</v>
      </c>
      <c r="B19" s="50" t="s">
        <v>30</v>
      </c>
      <c r="C19" s="65">
        <v>69</v>
      </c>
      <c r="D19" s="65">
        <v>32521</v>
      </c>
      <c r="E19" s="65">
        <v>61242</v>
      </c>
      <c r="F19" s="85">
        <f t="shared" si="0"/>
        <v>1.8831524245871898</v>
      </c>
      <c r="G19" s="35">
        <v>26523.995050000001</v>
      </c>
      <c r="H19" s="64">
        <v>2</v>
      </c>
      <c r="I19" s="35">
        <v>400.94191999999998</v>
      </c>
      <c r="J19" s="35">
        <v>26926.936970000002</v>
      </c>
      <c r="K19" s="64">
        <f>J19/'Форма 1'!R20</f>
        <v>0.59341657918803858</v>
      </c>
      <c r="L19" s="35">
        <v>8009.5166600000002</v>
      </c>
      <c r="M19" s="64">
        <v>0.60399999999999998</v>
      </c>
      <c r="N19" s="35">
        <v>121.08516</v>
      </c>
      <c r="O19" s="35">
        <v>8131.2058200000001</v>
      </c>
      <c r="P19" s="61"/>
      <c r="Q19" s="34"/>
    </row>
    <row r="20" spans="1:17">
      <c r="A20" s="25">
        <v>14</v>
      </c>
      <c r="B20" s="50" t="s">
        <v>31</v>
      </c>
      <c r="C20" s="65">
        <v>73.8</v>
      </c>
      <c r="D20" s="65">
        <v>29093</v>
      </c>
      <c r="E20" s="65">
        <v>60658</v>
      </c>
      <c r="F20" s="85">
        <f t="shared" si="0"/>
        <v>2.0849688928608257</v>
      </c>
      <c r="G20" s="35">
        <v>25026.405899999998</v>
      </c>
      <c r="H20" s="64">
        <v>0</v>
      </c>
      <c r="I20" s="35">
        <v>499.56329999999997</v>
      </c>
      <c r="J20" s="35">
        <v>25525.9692</v>
      </c>
      <c r="K20" s="64">
        <f>J20/'Форма 1'!R21</f>
        <v>0.45239562143086276</v>
      </c>
      <c r="L20" s="35">
        <v>7556.9224999999997</v>
      </c>
      <c r="M20" s="64">
        <v>0</v>
      </c>
      <c r="N20" s="35">
        <v>150.86949999999999</v>
      </c>
      <c r="O20" s="35">
        <v>7707.7919999999995</v>
      </c>
      <c r="P20" s="61"/>
      <c r="Q20" s="34"/>
    </row>
    <row r="21" spans="1:17" ht="30">
      <c r="A21" s="25">
        <v>15</v>
      </c>
      <c r="B21" s="50" t="s">
        <v>32</v>
      </c>
      <c r="C21" s="65">
        <v>28</v>
      </c>
      <c r="D21" s="65">
        <v>28418</v>
      </c>
      <c r="E21" s="65">
        <v>38467</v>
      </c>
      <c r="F21" s="85">
        <f t="shared" si="0"/>
        <v>1.3536139066788655</v>
      </c>
      <c r="G21" s="35">
        <v>7849.8755000000001</v>
      </c>
      <c r="H21" s="64">
        <v>0</v>
      </c>
      <c r="I21" s="35">
        <v>1698.8230000000001</v>
      </c>
      <c r="J21" s="35">
        <v>9548.6985000000004</v>
      </c>
      <c r="K21" s="64">
        <f>J21/'Форма 1'!R22</f>
        <v>0.61646898557875207</v>
      </c>
      <c r="L21" s="35">
        <v>2370.6041600000003</v>
      </c>
      <c r="M21" s="64">
        <v>0</v>
      </c>
      <c r="N21" s="35">
        <v>513.04399999999998</v>
      </c>
      <c r="O21" s="35">
        <v>2883.6481600000002</v>
      </c>
      <c r="P21" s="61"/>
      <c r="Q21" s="34"/>
    </row>
    <row r="22" spans="1:17" ht="30">
      <c r="A22" s="25">
        <v>16</v>
      </c>
      <c r="B22" s="50" t="s">
        <v>33</v>
      </c>
      <c r="C22" s="65">
        <v>34.4</v>
      </c>
      <c r="D22" s="65">
        <v>28119</v>
      </c>
      <c r="E22" s="65">
        <v>4735</v>
      </c>
      <c r="F22" s="85">
        <f t="shared" si="0"/>
        <v>0.16839147907109073</v>
      </c>
      <c r="G22" s="35">
        <v>9270.9131600000001</v>
      </c>
      <c r="H22" s="64">
        <v>205.2739</v>
      </c>
      <c r="I22" s="35">
        <v>2128.866</v>
      </c>
      <c r="J22" s="35">
        <v>11605.05306</v>
      </c>
      <c r="K22" s="64">
        <f>J22/'Форма 1'!R23</f>
        <v>0.57193112659936995</v>
      </c>
      <c r="L22" s="35">
        <v>2800.6034900000004</v>
      </c>
      <c r="M22" s="64">
        <v>61.992710000000002</v>
      </c>
      <c r="N22" s="35">
        <v>642.91800000000001</v>
      </c>
      <c r="O22" s="35">
        <v>3505.5142000000005</v>
      </c>
      <c r="P22" s="61"/>
      <c r="Q22" s="34"/>
    </row>
    <row r="23" spans="1:17" ht="30">
      <c r="A23" s="25">
        <v>17</v>
      </c>
      <c r="B23" s="50" t="s">
        <v>34</v>
      </c>
      <c r="C23" s="65">
        <v>23.9</v>
      </c>
      <c r="D23" s="65">
        <v>26999</v>
      </c>
      <c r="E23" s="65">
        <v>39400</v>
      </c>
      <c r="F23" s="85">
        <f t="shared" si="0"/>
        <v>1.4593133079002927</v>
      </c>
      <c r="G23" s="35">
        <v>6088.3149800000001</v>
      </c>
      <c r="H23" s="64">
        <v>287.26549</v>
      </c>
      <c r="I23" s="35">
        <v>1553.3979999999999</v>
      </c>
      <c r="J23" s="35">
        <v>7928.97847</v>
      </c>
      <c r="K23" s="64">
        <f>J23/'Форма 1'!R24</f>
        <v>6.4508776097290679E-2</v>
      </c>
      <c r="L23" s="35">
        <v>1854.3163500000001</v>
      </c>
      <c r="M23" s="64">
        <v>86.90522</v>
      </c>
      <c r="N23" s="35">
        <v>469.12599999999998</v>
      </c>
      <c r="O23" s="35">
        <v>2410.3475699999999</v>
      </c>
      <c r="P23" s="61"/>
      <c r="Q23" s="34"/>
    </row>
    <row r="24" spans="1:17" ht="30">
      <c r="A24" s="25">
        <v>18</v>
      </c>
      <c r="B24" s="50" t="s">
        <v>35</v>
      </c>
      <c r="C24" s="65">
        <v>36.1</v>
      </c>
      <c r="D24" s="65">
        <v>29220</v>
      </c>
      <c r="E24" s="65">
        <v>37375</v>
      </c>
      <c r="F24" s="85">
        <f t="shared" si="0"/>
        <v>1.2790896646132786</v>
      </c>
      <c r="G24" s="35">
        <v>10320.61068</v>
      </c>
      <c r="H24" s="64">
        <v>15.406709999999999</v>
      </c>
      <c r="I24" s="35">
        <v>2339.433</v>
      </c>
      <c r="J24" s="35">
        <v>12675.450389999998</v>
      </c>
      <c r="K24" s="64">
        <f>J24/'Форма 1'!R25</f>
        <v>0.56725432919128993</v>
      </c>
      <c r="L24" s="35">
        <v>3115.5778700000001</v>
      </c>
      <c r="M24" s="64">
        <v>4.6528299999999998</v>
      </c>
      <c r="N24" s="35">
        <v>706.50900000000001</v>
      </c>
      <c r="O24" s="35">
        <v>3826.7397000000001</v>
      </c>
      <c r="P24" s="61"/>
      <c r="Q24" s="34"/>
    </row>
    <row r="25" spans="1:17">
      <c r="A25" s="25">
        <v>19</v>
      </c>
      <c r="B25" s="50" t="s">
        <v>36</v>
      </c>
      <c r="C25" s="65">
        <v>22.2</v>
      </c>
      <c r="D25" s="65">
        <v>27231</v>
      </c>
      <c r="E25" s="65">
        <v>37725</v>
      </c>
      <c r="F25" s="85">
        <f t="shared" si="0"/>
        <v>1.385369615511733</v>
      </c>
      <c r="G25" s="35">
        <v>6023.7245000000003</v>
      </c>
      <c r="H25" s="64">
        <v>0</v>
      </c>
      <c r="I25" s="35">
        <v>1230.722</v>
      </c>
      <c r="J25" s="35">
        <v>7254.4465</v>
      </c>
      <c r="K25" s="64">
        <f>J25/'Форма 1'!R26</f>
        <v>0.58138588182999296</v>
      </c>
      <c r="L25" s="35">
        <v>1819.1648799999998</v>
      </c>
      <c r="M25" s="64">
        <v>0</v>
      </c>
      <c r="N25" s="35">
        <v>371.678</v>
      </c>
      <c r="O25" s="35">
        <v>2190.8428799999997</v>
      </c>
      <c r="P25" s="61"/>
      <c r="Q25" s="34"/>
    </row>
    <row r="26" spans="1:17" ht="30">
      <c r="A26" s="25">
        <v>20</v>
      </c>
      <c r="B26" s="50" t="s">
        <v>37</v>
      </c>
      <c r="C26" s="65">
        <v>29.4</v>
      </c>
      <c r="D26" s="65">
        <v>30409</v>
      </c>
      <c r="E26" s="65">
        <v>40308</v>
      </c>
      <c r="F26" s="85">
        <f t="shared" si="0"/>
        <v>1.325528626393502</v>
      </c>
      <c r="G26" s="35">
        <v>8832.9499199999991</v>
      </c>
      <c r="H26" s="64">
        <v>0</v>
      </c>
      <c r="I26" s="35">
        <v>1895.7329999999999</v>
      </c>
      <c r="J26" s="35">
        <v>10728.682919999999</v>
      </c>
      <c r="K26" s="64">
        <f>J26/'Форма 1'!R27</f>
        <v>0.59829217295101678</v>
      </c>
      <c r="L26" s="35">
        <v>2667.54738</v>
      </c>
      <c r="M26" s="64">
        <v>0</v>
      </c>
      <c r="N26" s="35">
        <v>572.51099999999997</v>
      </c>
      <c r="O26" s="35">
        <v>3240.0583799999999</v>
      </c>
      <c r="P26" s="61"/>
      <c r="Q26" s="34"/>
    </row>
    <row r="27" spans="1:17" ht="30">
      <c r="A27" s="25">
        <v>21</v>
      </c>
      <c r="B27" s="50" t="s">
        <v>38</v>
      </c>
      <c r="C27" s="65">
        <v>27.9</v>
      </c>
      <c r="D27" s="65">
        <v>29954</v>
      </c>
      <c r="E27" s="65">
        <v>41692</v>
      </c>
      <c r="F27" s="85">
        <f t="shared" si="0"/>
        <v>1.3918675302129933</v>
      </c>
      <c r="G27" s="35">
        <v>8154.1637199999996</v>
      </c>
      <c r="H27" s="35">
        <v>0</v>
      </c>
      <c r="I27" s="35">
        <v>1902.9860000000001</v>
      </c>
      <c r="J27" s="35">
        <v>10057.149719999999</v>
      </c>
      <c r="K27" s="64">
        <f>J27/'Форма 1'!R28</f>
        <v>0.60209990630137045</v>
      </c>
      <c r="L27" s="35">
        <v>2450.65479</v>
      </c>
      <c r="M27" s="64">
        <v>0</v>
      </c>
      <c r="N27" s="35">
        <v>574.702</v>
      </c>
      <c r="O27" s="35">
        <v>3025.3567899999998</v>
      </c>
      <c r="P27" s="61"/>
      <c r="Q27" s="34"/>
    </row>
    <row r="28" spans="1:17" ht="30">
      <c r="A28" s="25">
        <v>22</v>
      </c>
      <c r="B28" s="50" t="s">
        <v>39</v>
      </c>
      <c r="C28" s="65">
        <v>11.9</v>
      </c>
      <c r="D28" s="65">
        <v>25296</v>
      </c>
      <c r="E28" s="65">
        <v>27867</v>
      </c>
      <c r="F28" s="85">
        <f t="shared" si="0"/>
        <v>1.1016366223908918</v>
      </c>
      <c r="G28" s="35">
        <v>2993.0192200000001</v>
      </c>
      <c r="H28" s="64">
        <v>0</v>
      </c>
      <c r="I28" s="35">
        <v>636.15499999999997</v>
      </c>
      <c r="J28" s="35">
        <v>3629.1742199999999</v>
      </c>
      <c r="K28" s="64">
        <f>J28/'Форма 1'!R29</f>
        <v>0.559964775107896</v>
      </c>
      <c r="L28" s="35">
        <v>903.89071999999999</v>
      </c>
      <c r="M28" s="64">
        <v>0</v>
      </c>
      <c r="N28" s="35">
        <v>192.12</v>
      </c>
      <c r="O28" s="35">
        <v>1096.01072</v>
      </c>
      <c r="P28" s="61"/>
      <c r="Q28" s="34"/>
    </row>
    <row r="29" spans="1:17" ht="30">
      <c r="A29" s="25">
        <v>23</v>
      </c>
      <c r="B29" s="50" t="s">
        <v>40</v>
      </c>
      <c r="C29" s="65">
        <v>24.7</v>
      </c>
      <c r="D29" s="65">
        <v>27459</v>
      </c>
      <c r="E29" s="65">
        <v>43258</v>
      </c>
      <c r="F29" s="85">
        <f t="shared" si="0"/>
        <v>1.5753669106668124</v>
      </c>
      <c r="G29" s="35">
        <v>6932.2005599999993</v>
      </c>
      <c r="H29" s="35">
        <v>135.24897000000001</v>
      </c>
      <c r="I29" s="35">
        <v>1133.4449999999999</v>
      </c>
      <c r="J29" s="35">
        <v>8200.8945299999996</v>
      </c>
      <c r="K29" s="64">
        <f>J29/'Форма 1'!R30</f>
        <v>0.5783529125719491</v>
      </c>
      <c r="L29" s="35">
        <v>2093.49944</v>
      </c>
      <c r="M29" s="35">
        <v>40.87077</v>
      </c>
      <c r="N29" s="35">
        <v>342.3</v>
      </c>
      <c r="O29" s="35">
        <v>2476.6702100000002</v>
      </c>
      <c r="P29" s="61"/>
      <c r="Q29" s="34"/>
    </row>
    <row r="30" spans="1:17">
      <c r="A30" s="25">
        <v>24</v>
      </c>
      <c r="B30" s="50" t="s">
        <v>41</v>
      </c>
      <c r="C30" s="65">
        <v>21.5</v>
      </c>
      <c r="D30" s="65">
        <v>28787</v>
      </c>
      <c r="E30" s="65">
        <v>45875</v>
      </c>
      <c r="F30" s="85">
        <f t="shared" si="0"/>
        <v>1.593601278354813</v>
      </c>
      <c r="G30" s="35">
        <v>6231.4828399999997</v>
      </c>
      <c r="H30" s="64">
        <v>0</v>
      </c>
      <c r="I30" s="35">
        <v>1201.6099999999999</v>
      </c>
      <c r="J30" s="35">
        <v>7433.0928399999993</v>
      </c>
      <c r="K30" s="64">
        <f>J30/'Форма 1'!R31</f>
        <v>0.6098566094710548</v>
      </c>
      <c r="L30" s="35">
        <v>1861.95526</v>
      </c>
      <c r="M30" s="64">
        <v>0</v>
      </c>
      <c r="N30" s="35">
        <v>362.88799999999998</v>
      </c>
      <c r="O30" s="35">
        <v>2224.8432600000001</v>
      </c>
      <c r="P30" s="61"/>
      <c r="Q30" s="34"/>
    </row>
    <row r="31" spans="1:17">
      <c r="A31" s="25">
        <v>25</v>
      </c>
      <c r="B31" s="50" t="s">
        <v>42</v>
      </c>
      <c r="C31" s="65">
        <v>44.7</v>
      </c>
      <c r="D31" s="65">
        <v>37795</v>
      </c>
      <c r="E31" s="65">
        <v>53750</v>
      </c>
      <c r="F31" s="85">
        <f t="shared" si="0"/>
        <v>1.4221457864796931</v>
      </c>
      <c r="G31" s="35">
        <v>16661.5537</v>
      </c>
      <c r="H31" s="64">
        <v>211.70771999999999</v>
      </c>
      <c r="I31" s="35">
        <v>3400.0549999999998</v>
      </c>
      <c r="J31" s="35">
        <v>20273.316419999999</v>
      </c>
      <c r="K31" s="64">
        <f>J31/'Форма 1'!R32</f>
        <v>0.60796065003017408</v>
      </c>
      <c r="L31" s="35">
        <v>5031.0764100000006</v>
      </c>
      <c r="M31" s="64">
        <v>63.935690000000001</v>
      </c>
      <c r="N31" s="35">
        <v>1026.81</v>
      </c>
      <c r="O31" s="35">
        <v>6121.8221000000012</v>
      </c>
      <c r="P31" s="61"/>
      <c r="Q31" s="34"/>
    </row>
    <row r="32" spans="1:17" ht="30">
      <c r="A32" s="25">
        <v>26</v>
      </c>
      <c r="B32" s="50" t="s">
        <v>43</v>
      </c>
      <c r="C32" s="65">
        <v>16.2</v>
      </c>
      <c r="D32" s="65">
        <v>23182</v>
      </c>
      <c r="E32" s="65">
        <v>29417</v>
      </c>
      <c r="F32" s="85">
        <f t="shared" si="0"/>
        <v>1.2689586748339228</v>
      </c>
      <c r="G32" s="35">
        <v>3722.6969599999998</v>
      </c>
      <c r="H32" s="64">
        <v>0</v>
      </c>
      <c r="I32" s="35">
        <v>783.93299999999999</v>
      </c>
      <c r="J32" s="35">
        <v>4506.6299600000002</v>
      </c>
      <c r="K32" s="64">
        <f>J32/'Форма 1'!R33</f>
        <v>0.5742008044279876</v>
      </c>
      <c r="L32" s="35">
        <v>1124.25524</v>
      </c>
      <c r="M32" s="64">
        <v>0</v>
      </c>
      <c r="N32" s="35">
        <v>236.74700000000001</v>
      </c>
      <c r="O32" s="35">
        <v>1361.00224</v>
      </c>
      <c r="P32" s="61"/>
      <c r="Q32" s="34"/>
    </row>
    <row r="33" spans="1:17" ht="30">
      <c r="A33" s="25">
        <v>27</v>
      </c>
      <c r="B33" s="50" t="s">
        <v>44</v>
      </c>
      <c r="C33" s="65">
        <v>26.4</v>
      </c>
      <c r="D33" s="65">
        <v>26949</v>
      </c>
      <c r="E33" s="65">
        <v>49183</v>
      </c>
      <c r="F33" s="85">
        <f t="shared" si="0"/>
        <v>1.8250398901629004</v>
      </c>
      <c r="G33" s="35">
        <v>7029.74748</v>
      </c>
      <c r="H33" s="64">
        <v>95.530529999999999</v>
      </c>
      <c r="I33" s="35">
        <v>1413.1</v>
      </c>
      <c r="J33" s="35">
        <v>8538.3780100000004</v>
      </c>
      <c r="K33" s="64">
        <f>J33/'Форма 1'!R34</f>
        <v>0.58862712656893157</v>
      </c>
      <c r="L33" s="35">
        <v>2122.6659900000004</v>
      </c>
      <c r="M33" s="64">
        <v>28.850190000000001</v>
      </c>
      <c r="N33" s="35">
        <v>426.75599999999997</v>
      </c>
      <c r="O33" s="35">
        <v>2578.2721800000004</v>
      </c>
      <c r="P33" s="61"/>
      <c r="Q33" s="34"/>
    </row>
    <row r="34" spans="1:17" ht="30">
      <c r="A34" s="25">
        <v>28</v>
      </c>
      <c r="B34" s="50" t="s">
        <v>45</v>
      </c>
      <c r="C34" s="65">
        <v>38.5</v>
      </c>
      <c r="D34" s="65">
        <v>29188</v>
      </c>
      <c r="E34" s="65">
        <v>41600</v>
      </c>
      <c r="F34" s="85">
        <f t="shared" si="0"/>
        <v>1.4252432506509525</v>
      </c>
      <c r="G34" s="35">
        <v>11127.39143</v>
      </c>
      <c r="H34" s="64">
        <v>0</v>
      </c>
      <c r="I34" s="35">
        <v>2357.4140000000002</v>
      </c>
      <c r="J34" s="35">
        <v>13484.80543</v>
      </c>
      <c r="K34" s="64">
        <f>J34/'Форма 1'!R35</f>
        <v>0.56892773172746103</v>
      </c>
      <c r="L34" s="35">
        <v>3360.4712500000001</v>
      </c>
      <c r="M34" s="64">
        <v>0</v>
      </c>
      <c r="N34" s="35">
        <v>711.94</v>
      </c>
      <c r="O34" s="35">
        <v>4072.4112500000001</v>
      </c>
      <c r="P34" s="61"/>
      <c r="Q34" s="34"/>
    </row>
    <row r="35" spans="1:17" ht="30">
      <c r="A35" s="25">
        <v>29</v>
      </c>
      <c r="B35" s="50" t="s">
        <v>46</v>
      </c>
      <c r="C35" s="65">
        <v>14.2</v>
      </c>
      <c r="D35" s="65">
        <v>28965</v>
      </c>
      <c r="E35" s="65">
        <v>32183</v>
      </c>
      <c r="F35" s="85">
        <f t="shared" si="0"/>
        <v>1.1110996029691007</v>
      </c>
      <c r="G35" s="35">
        <v>4230.3705</v>
      </c>
      <c r="H35" s="64">
        <v>0</v>
      </c>
      <c r="I35" s="35">
        <v>705.24400000000003</v>
      </c>
      <c r="J35" s="35">
        <v>4935.6144999999997</v>
      </c>
      <c r="K35" s="64">
        <f>J35/'Форма 1'!R36</f>
        <v>0.55898028252451659</v>
      </c>
      <c r="L35" s="35">
        <v>1277.5716299999999</v>
      </c>
      <c r="M35" s="64">
        <v>0</v>
      </c>
      <c r="N35" s="35">
        <v>212.98400000000001</v>
      </c>
      <c r="O35" s="35">
        <v>1490.5556299999998</v>
      </c>
      <c r="P35" s="61"/>
      <c r="Q35" s="34"/>
    </row>
    <row r="36" spans="1:17" ht="30">
      <c r="A36" s="25">
        <v>30</v>
      </c>
      <c r="B36" s="50" t="s">
        <v>47</v>
      </c>
      <c r="C36" s="65">
        <v>28</v>
      </c>
      <c r="D36" s="65">
        <v>27557</v>
      </c>
      <c r="E36" s="65">
        <v>43517</v>
      </c>
      <c r="F36" s="85">
        <f t="shared" si="0"/>
        <v>1.5791631890263818</v>
      </c>
      <c r="G36" s="35">
        <v>7693.6070999999993</v>
      </c>
      <c r="H36" s="64">
        <v>0</v>
      </c>
      <c r="I36" s="35">
        <v>1566.0229999999999</v>
      </c>
      <c r="J36" s="35">
        <v>9259.6300999999985</v>
      </c>
      <c r="K36" s="64">
        <f>J36/'Форма 1'!R37</f>
        <v>0.60020229725574092</v>
      </c>
      <c r="L36" s="35">
        <v>2323.3772000000004</v>
      </c>
      <c r="M36" s="64">
        <v>0</v>
      </c>
      <c r="N36" s="35">
        <v>472.93900000000002</v>
      </c>
      <c r="O36" s="35">
        <v>2796.3162000000002</v>
      </c>
      <c r="P36" s="61"/>
      <c r="Q36" s="34"/>
    </row>
    <row r="37" spans="1:17">
      <c r="A37" s="25">
        <v>31</v>
      </c>
      <c r="B37" s="50" t="s">
        <v>48</v>
      </c>
      <c r="C37" s="65">
        <v>32.6</v>
      </c>
      <c r="D37" s="65">
        <v>23142</v>
      </c>
      <c r="E37" s="65">
        <v>33875</v>
      </c>
      <c r="F37" s="85">
        <f t="shared" ref="F37:F70" si="1">E37/D37</f>
        <v>1.4637887823005791</v>
      </c>
      <c r="G37" s="35">
        <v>7723.8154999999997</v>
      </c>
      <c r="H37" s="64">
        <v>0</v>
      </c>
      <c r="I37" s="35">
        <v>1347.546</v>
      </c>
      <c r="J37" s="35">
        <v>9071.3614999999991</v>
      </c>
      <c r="K37" s="64">
        <f>J37/'Форма 1'!R38</f>
        <v>0.56908985384060717</v>
      </c>
      <c r="L37" s="35">
        <v>2327.3016899999998</v>
      </c>
      <c r="M37" s="64">
        <v>0</v>
      </c>
      <c r="N37" s="35">
        <v>406.95699999999999</v>
      </c>
      <c r="O37" s="35">
        <v>2734.2586899999997</v>
      </c>
      <c r="P37" s="61"/>
      <c r="Q37" s="34"/>
    </row>
    <row r="38" spans="1:17" ht="30">
      <c r="A38" s="25">
        <v>32</v>
      </c>
      <c r="B38" s="50" t="s">
        <v>49</v>
      </c>
      <c r="C38" s="65">
        <v>31.3</v>
      </c>
      <c r="D38" s="65">
        <v>32404</v>
      </c>
      <c r="E38" s="65">
        <v>55992</v>
      </c>
      <c r="F38" s="85">
        <f t="shared" si="1"/>
        <v>1.7279348228613751</v>
      </c>
      <c r="G38" s="35">
        <v>9386.189980000001</v>
      </c>
      <c r="H38" s="64">
        <v>342.14112999999998</v>
      </c>
      <c r="I38" s="35">
        <v>2451.59</v>
      </c>
      <c r="J38" s="35">
        <v>12179.921110000001</v>
      </c>
      <c r="K38" s="64">
        <f>J38/'Форма 1'!R39</f>
        <v>0.57363908025887556</v>
      </c>
      <c r="L38" s="35">
        <v>2832.0656800000002</v>
      </c>
      <c r="M38" s="64">
        <v>103.13972</v>
      </c>
      <c r="N38" s="35">
        <v>740.38</v>
      </c>
      <c r="O38" s="35">
        <v>3675.5854000000004</v>
      </c>
      <c r="P38" s="61"/>
      <c r="Q38" s="34"/>
    </row>
    <row r="39" spans="1:17" ht="30">
      <c r="A39" s="25">
        <v>33</v>
      </c>
      <c r="B39" s="50" t="s">
        <v>50</v>
      </c>
      <c r="C39" s="65">
        <v>34.799999999999997</v>
      </c>
      <c r="D39" s="65">
        <v>29345</v>
      </c>
      <c r="E39" s="65">
        <v>41142</v>
      </c>
      <c r="F39" s="85">
        <f t="shared" si="1"/>
        <v>1.4020105639802352</v>
      </c>
      <c r="G39" s="35">
        <v>12097.103999999999</v>
      </c>
      <c r="H39" s="64">
        <v>0</v>
      </c>
      <c r="I39" s="35">
        <v>157.43215000000001</v>
      </c>
      <c r="J39" s="35">
        <v>12254.53615</v>
      </c>
      <c r="K39" s="64">
        <f>J39/'Форма 1'!R40</f>
        <v>0.61679678146267058</v>
      </c>
      <c r="L39" s="35">
        <v>3735.3526699999998</v>
      </c>
      <c r="M39" s="64">
        <v>0</v>
      </c>
      <c r="N39" s="35">
        <v>47.544449999999998</v>
      </c>
      <c r="O39" s="35">
        <v>3782.8971199999996</v>
      </c>
      <c r="P39" s="61"/>
      <c r="Q39" s="34"/>
    </row>
    <row r="40" spans="1:17" ht="30">
      <c r="A40" s="25">
        <v>34</v>
      </c>
      <c r="B40" s="50" t="s">
        <v>51</v>
      </c>
      <c r="C40" s="65">
        <v>22.8</v>
      </c>
      <c r="D40" s="65">
        <v>29358</v>
      </c>
      <c r="E40" s="65">
        <v>57867</v>
      </c>
      <c r="F40" s="85">
        <f t="shared" si="1"/>
        <v>1.9710811363171878</v>
      </c>
      <c r="G40" s="35">
        <v>7913.8916799999997</v>
      </c>
      <c r="H40" s="64">
        <v>0</v>
      </c>
      <c r="I40" s="35">
        <v>118.51147999999999</v>
      </c>
      <c r="J40" s="35">
        <v>8032.4031599999998</v>
      </c>
      <c r="K40" s="64">
        <f>J40/'Форма 1'!R41</f>
        <v>0.57858506579367286</v>
      </c>
      <c r="L40" s="35">
        <v>2389.9965999999999</v>
      </c>
      <c r="M40" s="64">
        <v>0</v>
      </c>
      <c r="N40" s="35">
        <v>35.789239999999999</v>
      </c>
      <c r="O40" s="35">
        <v>2425.78584</v>
      </c>
      <c r="P40" s="61"/>
      <c r="Q40" s="34"/>
    </row>
    <row r="41" spans="1:17" ht="30">
      <c r="A41" s="25">
        <v>35</v>
      </c>
      <c r="B41" s="50" t="s">
        <v>52</v>
      </c>
      <c r="C41" s="65">
        <v>59.8</v>
      </c>
      <c r="D41" s="65">
        <v>33174</v>
      </c>
      <c r="E41" s="65">
        <v>49175</v>
      </c>
      <c r="F41" s="85">
        <f t="shared" si="1"/>
        <v>1.4823355639959004</v>
      </c>
      <c r="G41" s="35">
        <v>23443.778300000002</v>
      </c>
      <c r="H41" s="64">
        <v>6.8124799999999999</v>
      </c>
      <c r="I41" s="35">
        <v>361.95282000000003</v>
      </c>
      <c r="J41" s="35">
        <v>23812.543600000001</v>
      </c>
      <c r="K41" s="64">
        <f>J41/'Форма 1'!R42</f>
        <v>0.58736361901145295</v>
      </c>
      <c r="L41" s="35">
        <v>7080.0209500000001</v>
      </c>
      <c r="M41" s="64">
        <v>2.0573800000000002</v>
      </c>
      <c r="N41" s="35">
        <v>109.31005999999999</v>
      </c>
      <c r="O41" s="35">
        <v>7191.3883900000001</v>
      </c>
      <c r="P41" s="61"/>
      <c r="Q41" s="34"/>
    </row>
    <row r="42" spans="1:17">
      <c r="A42" s="25">
        <v>36</v>
      </c>
      <c r="B42" s="50" t="s">
        <v>53</v>
      </c>
      <c r="C42" s="65">
        <v>23.6</v>
      </c>
      <c r="D42" s="65">
        <v>31546</v>
      </c>
      <c r="E42" s="65">
        <v>49517</v>
      </c>
      <c r="F42" s="85">
        <f>E42/D42</f>
        <v>1.569676028656565</v>
      </c>
      <c r="G42" s="35">
        <v>8780.5519999999997</v>
      </c>
      <c r="H42" s="64">
        <v>0</v>
      </c>
      <c r="I42" s="35">
        <v>146.42914999999999</v>
      </c>
      <c r="J42" s="35">
        <v>8926.9811499999996</v>
      </c>
      <c r="K42" s="64">
        <f>J42/'Форма 1'!R43</f>
        <v>0.57318142048978094</v>
      </c>
      <c r="L42" s="35">
        <v>2650.9894599999998</v>
      </c>
      <c r="M42" s="64">
        <v>0</v>
      </c>
      <c r="N42" s="35">
        <v>44.221650000000004</v>
      </c>
      <c r="O42" s="35">
        <v>2695.2111099999997</v>
      </c>
      <c r="P42" s="61"/>
      <c r="Q42" s="34"/>
    </row>
    <row r="43" spans="1:17" ht="30">
      <c r="A43" s="25">
        <v>37</v>
      </c>
      <c r="B43" s="50" t="s">
        <v>54</v>
      </c>
      <c r="C43" s="65">
        <v>58.3</v>
      </c>
      <c r="D43" s="65">
        <v>33109</v>
      </c>
      <c r="E43" s="65">
        <v>74858</v>
      </c>
      <c r="F43" s="85">
        <f t="shared" si="1"/>
        <v>2.2609562354646773</v>
      </c>
      <c r="G43" s="35">
        <v>22915.26627</v>
      </c>
      <c r="H43" s="64">
        <v>0</v>
      </c>
      <c r="I43" s="35">
        <v>247.56471999999999</v>
      </c>
      <c r="J43" s="35">
        <v>23162.830989999999</v>
      </c>
      <c r="K43" s="64">
        <f>J43/'Форма 1'!R44</f>
        <v>0.55086922305110175</v>
      </c>
      <c r="L43" s="35">
        <v>6910.0379400000002</v>
      </c>
      <c r="M43" s="64">
        <v>0</v>
      </c>
      <c r="N43" s="35">
        <v>74.765960000000007</v>
      </c>
      <c r="O43" s="35">
        <v>6984.8038999999999</v>
      </c>
      <c r="P43" s="61"/>
      <c r="Q43" s="34"/>
    </row>
    <row r="44" spans="1:17">
      <c r="A44" s="25">
        <v>38</v>
      </c>
      <c r="B44" s="50" t="s">
        <v>55</v>
      </c>
      <c r="C44" s="65">
        <v>60.6</v>
      </c>
      <c r="D44" s="65">
        <v>34033</v>
      </c>
      <c r="E44" s="65">
        <v>77100</v>
      </c>
      <c r="F44" s="85">
        <f t="shared" si="1"/>
        <v>2.2654482414127464</v>
      </c>
      <c r="G44" s="35">
        <v>24591.024300000001</v>
      </c>
      <c r="H44" s="64">
        <v>0</v>
      </c>
      <c r="I44" s="35">
        <v>303.71696000000003</v>
      </c>
      <c r="J44" s="35">
        <v>24894.741260000003</v>
      </c>
      <c r="K44" s="64">
        <f>J44/'Форма 1'!R45</f>
        <v>0.60148739160151632</v>
      </c>
      <c r="L44" s="35">
        <v>7423.9937599999994</v>
      </c>
      <c r="M44" s="64">
        <v>0</v>
      </c>
      <c r="N44" s="35">
        <v>91.722279999999998</v>
      </c>
      <c r="O44" s="35">
        <v>7515.7160399999993</v>
      </c>
      <c r="P44" s="61"/>
      <c r="Q44" s="34"/>
    </row>
    <row r="45" spans="1:17">
      <c r="A45" s="25">
        <v>39</v>
      </c>
      <c r="B45" s="50" t="s">
        <v>56</v>
      </c>
      <c r="C45" s="65">
        <v>46.3</v>
      </c>
      <c r="D45" s="65">
        <v>35538</v>
      </c>
      <c r="E45" s="65">
        <v>53792</v>
      </c>
      <c r="F45" s="85">
        <f t="shared" si="1"/>
        <v>1.5136473633856717</v>
      </c>
      <c r="G45" s="35">
        <v>19703.668539999999</v>
      </c>
      <c r="H45" s="64">
        <v>0</v>
      </c>
      <c r="I45" s="35">
        <v>279.03315000000003</v>
      </c>
      <c r="J45" s="35">
        <v>19982.701689999998</v>
      </c>
      <c r="K45" s="64">
        <f>J45/'Форма 1'!R46</f>
        <v>0.60244858016844638</v>
      </c>
      <c r="L45" s="35">
        <v>5948.6047600000002</v>
      </c>
      <c r="M45" s="64">
        <v>0</v>
      </c>
      <c r="N45" s="35">
        <v>84.266449999999992</v>
      </c>
      <c r="O45" s="35">
        <v>6032.8712100000002</v>
      </c>
      <c r="P45" s="61"/>
      <c r="Q45" s="34"/>
    </row>
    <row r="46" spans="1:17">
      <c r="A46" s="25">
        <v>40</v>
      </c>
      <c r="B46" s="50" t="s">
        <v>57</v>
      </c>
      <c r="C46" s="65">
        <v>39.9</v>
      </c>
      <c r="D46" s="65">
        <v>24071</v>
      </c>
      <c r="E46" s="65">
        <v>38925</v>
      </c>
      <c r="F46" s="85">
        <f t="shared" si="1"/>
        <v>1.6170911054796229</v>
      </c>
      <c r="G46" s="35">
        <v>11220.299489999999</v>
      </c>
      <c r="H46" s="64">
        <v>0</v>
      </c>
      <c r="I46" s="35">
        <v>201.00977</v>
      </c>
      <c r="J46" s="35">
        <v>11421.30926</v>
      </c>
      <c r="K46" s="64">
        <f>J46/'Форма 1'!R47</f>
        <v>0.50415933253001088</v>
      </c>
      <c r="L46" s="35">
        <v>3410.15281</v>
      </c>
      <c r="M46" s="64">
        <v>0</v>
      </c>
      <c r="N46" s="35">
        <v>60.704910000000005</v>
      </c>
      <c r="O46" s="35">
        <v>3470.85772</v>
      </c>
      <c r="P46" s="61"/>
      <c r="Q46" s="34"/>
    </row>
    <row r="47" spans="1:17">
      <c r="A47" s="25">
        <v>41</v>
      </c>
      <c r="B47" s="50" t="s">
        <v>58</v>
      </c>
      <c r="C47" s="65">
        <v>47.5</v>
      </c>
      <c r="D47" s="65">
        <v>25504</v>
      </c>
      <c r="E47" s="65">
        <v>41592</v>
      </c>
      <c r="F47" s="85">
        <f t="shared" si="1"/>
        <v>1.6308030112923464</v>
      </c>
      <c r="G47" s="35">
        <v>14244.694949999999</v>
      </c>
      <c r="H47" s="64">
        <v>0</v>
      </c>
      <c r="I47" s="35">
        <v>250.70029</v>
      </c>
      <c r="J47" s="35">
        <v>14495.39524</v>
      </c>
      <c r="K47" s="64">
        <f>J47/'Форма 1'!R48</f>
        <v>0.51862748818505688</v>
      </c>
      <c r="L47" s="35">
        <v>4300.6910099999996</v>
      </c>
      <c r="M47" s="64">
        <v>0</v>
      </c>
      <c r="N47" s="35">
        <v>75.710470000000001</v>
      </c>
      <c r="O47" s="35">
        <v>4376.4014799999995</v>
      </c>
      <c r="P47" s="61"/>
      <c r="Q47" s="34"/>
    </row>
    <row r="48" spans="1:17">
      <c r="A48" s="25">
        <v>42</v>
      </c>
      <c r="B48" s="50" t="s">
        <v>59</v>
      </c>
      <c r="C48" s="65">
        <v>22.1</v>
      </c>
      <c r="D48" s="65">
        <v>22867</v>
      </c>
      <c r="E48" s="65">
        <v>40833</v>
      </c>
      <c r="F48" s="85">
        <f t="shared" si="1"/>
        <v>1.785673678226265</v>
      </c>
      <c r="G48" s="35">
        <v>5961.2330099999999</v>
      </c>
      <c r="H48" s="64">
        <v>0</v>
      </c>
      <c r="I48" s="35">
        <v>106.99928999999999</v>
      </c>
      <c r="J48" s="35">
        <v>6068.2322999999997</v>
      </c>
      <c r="K48" s="64">
        <f>J48/'Форма 1'!R49</f>
        <v>0.59298175847449752</v>
      </c>
      <c r="L48" s="35">
        <v>1799.10727</v>
      </c>
      <c r="M48" s="64">
        <v>0</v>
      </c>
      <c r="N48" s="35">
        <v>32.313669999999995</v>
      </c>
      <c r="O48" s="35">
        <v>1831.42094</v>
      </c>
      <c r="P48" s="61"/>
      <c r="Q48" s="34"/>
    </row>
    <row r="49" spans="1:17" ht="30">
      <c r="A49" s="25">
        <v>43</v>
      </c>
      <c r="B49" s="50" t="s">
        <v>60</v>
      </c>
      <c r="C49" s="65">
        <v>34.6</v>
      </c>
      <c r="D49" s="65">
        <v>24791</v>
      </c>
      <c r="E49" s="65">
        <v>50092</v>
      </c>
      <c r="F49" s="85">
        <f t="shared" si="1"/>
        <v>2.0205719817675769</v>
      </c>
      <c r="G49" s="35">
        <v>10035.119560000001</v>
      </c>
      <c r="H49" s="64">
        <v>0</v>
      </c>
      <c r="I49" s="35">
        <v>170.21767000000003</v>
      </c>
      <c r="J49" s="35">
        <v>10205.337230000001</v>
      </c>
      <c r="K49" s="64">
        <f>J49/'Форма 1'!R50</f>
        <v>0.5196162067893576</v>
      </c>
      <c r="L49" s="35">
        <v>3029.6996400000003</v>
      </c>
      <c r="M49" s="64">
        <v>0</v>
      </c>
      <c r="N49" s="35">
        <v>51.406210000000002</v>
      </c>
      <c r="O49" s="35">
        <v>3081.1058500000004</v>
      </c>
      <c r="P49" s="61"/>
      <c r="Q49" s="34"/>
    </row>
    <row r="50" spans="1:17">
      <c r="A50" s="25">
        <v>44</v>
      </c>
      <c r="B50" s="50" t="s">
        <v>61</v>
      </c>
      <c r="C50" s="65">
        <v>39.4</v>
      </c>
      <c r="D50" s="65">
        <v>30813</v>
      </c>
      <c r="E50" s="65">
        <v>58742</v>
      </c>
      <c r="F50" s="85">
        <f t="shared" si="1"/>
        <v>1.906403141531172</v>
      </c>
      <c r="G50" s="35">
        <v>14316.843130000001</v>
      </c>
      <c r="H50" s="64">
        <v>0</v>
      </c>
      <c r="I50" s="35">
        <v>219.76571999999999</v>
      </c>
      <c r="J50" s="35">
        <v>14536.608850000001</v>
      </c>
      <c r="K50" s="64">
        <f>J50/'Форма 1'!R51</f>
        <v>0.56481807324912192</v>
      </c>
      <c r="L50" s="35">
        <v>4321.4831100000001</v>
      </c>
      <c r="M50" s="64">
        <v>0</v>
      </c>
      <c r="N50" s="35">
        <v>66.368359999999996</v>
      </c>
      <c r="O50" s="35">
        <v>4387.8514700000005</v>
      </c>
      <c r="P50" s="61"/>
      <c r="Q50" s="34"/>
    </row>
    <row r="51" spans="1:17" ht="30">
      <c r="A51" s="25">
        <v>45</v>
      </c>
      <c r="B51" s="50" t="s">
        <v>62</v>
      </c>
      <c r="C51" s="65">
        <v>31.9</v>
      </c>
      <c r="D51" s="65">
        <v>30265</v>
      </c>
      <c r="E51" s="65">
        <v>62975</v>
      </c>
      <c r="F51" s="85">
        <f t="shared" si="1"/>
        <v>2.0807863869155789</v>
      </c>
      <c r="G51" s="35">
        <v>11382.018</v>
      </c>
      <c r="H51" s="64">
        <v>0</v>
      </c>
      <c r="I51" s="35">
        <v>139.54405</v>
      </c>
      <c r="J51" s="35">
        <v>11521.56205</v>
      </c>
      <c r="K51" s="64">
        <f>J51/'Форма 1'!R52</f>
        <v>0.53666804407384627</v>
      </c>
      <c r="L51" s="35">
        <v>3437.3694799999998</v>
      </c>
      <c r="M51" s="64">
        <v>0</v>
      </c>
      <c r="N51" s="35">
        <v>42.14235</v>
      </c>
      <c r="O51" s="35">
        <v>3479.5118299999999</v>
      </c>
      <c r="P51" s="61"/>
      <c r="Q51" s="34"/>
    </row>
    <row r="52" spans="1:17" ht="30">
      <c r="A52" s="25">
        <v>46</v>
      </c>
      <c r="B52" s="50" t="s">
        <v>63</v>
      </c>
      <c r="C52" s="65">
        <v>55.3</v>
      </c>
      <c r="D52" s="65">
        <v>24849</v>
      </c>
      <c r="E52" s="65">
        <v>20000</v>
      </c>
      <c r="F52" s="85">
        <f t="shared" si="1"/>
        <v>0.80486136263028696</v>
      </c>
      <c r="G52" s="35">
        <v>16385.294620000001</v>
      </c>
      <c r="H52" s="64">
        <v>0</v>
      </c>
      <c r="I52" s="35">
        <v>104.699</v>
      </c>
      <c r="J52" s="35">
        <v>16489.993620000001</v>
      </c>
      <c r="K52" s="64">
        <f>J52/'Форма 1'!R53</f>
        <v>0.41886378149771836</v>
      </c>
      <c r="L52" s="35">
        <v>4948.3232699999999</v>
      </c>
      <c r="M52" s="64">
        <v>0</v>
      </c>
      <c r="N52" s="35">
        <v>31.62</v>
      </c>
      <c r="O52" s="35">
        <v>4979.9432699999998</v>
      </c>
      <c r="P52" s="61"/>
      <c r="Q52" s="34"/>
    </row>
    <row r="53" spans="1:17">
      <c r="A53" s="25">
        <v>47</v>
      </c>
      <c r="B53" s="50" t="s">
        <v>64</v>
      </c>
      <c r="C53" s="65">
        <v>28.6</v>
      </c>
      <c r="D53" s="65">
        <v>27432</v>
      </c>
      <c r="E53" s="65">
        <v>55458</v>
      </c>
      <c r="F53" s="85">
        <f t="shared" si="1"/>
        <v>2.0216535433070866</v>
      </c>
      <c r="G53" s="35">
        <v>9234.88753</v>
      </c>
      <c r="H53" s="64">
        <v>0</v>
      </c>
      <c r="I53" s="35">
        <v>129.48881</v>
      </c>
      <c r="J53" s="35">
        <v>9364.3763400000007</v>
      </c>
      <c r="K53" s="64">
        <f>J53/'Форма 1'!R54</f>
        <v>0.54285771315450027</v>
      </c>
      <c r="L53" s="35">
        <v>2791.9758700000002</v>
      </c>
      <c r="M53" s="64">
        <v>0</v>
      </c>
      <c r="N53" s="35">
        <v>39.105629999999998</v>
      </c>
      <c r="O53" s="35">
        <v>2831.0815000000002</v>
      </c>
      <c r="P53" s="61"/>
      <c r="Q53" s="34"/>
    </row>
    <row r="54" spans="1:17">
      <c r="A54" s="25">
        <v>48</v>
      </c>
      <c r="B54" s="50" t="s">
        <v>65</v>
      </c>
      <c r="C54" s="65">
        <v>32.9</v>
      </c>
      <c r="D54" s="65">
        <v>28102</v>
      </c>
      <c r="E54" s="65">
        <v>52367</v>
      </c>
      <c r="F54" s="85">
        <f t="shared" si="1"/>
        <v>1.8634616753255997</v>
      </c>
      <c r="G54" s="35">
        <v>10893.84944</v>
      </c>
      <c r="H54" s="64">
        <v>0</v>
      </c>
      <c r="I54" s="35">
        <v>200.85482000000002</v>
      </c>
      <c r="J54" s="35">
        <v>11094.70426</v>
      </c>
      <c r="K54" s="64">
        <f>J54/'Форма 1'!R55</f>
        <v>0.58502113992405502</v>
      </c>
      <c r="L54" s="35">
        <v>3289.9436299999998</v>
      </c>
      <c r="M54" s="64">
        <v>0</v>
      </c>
      <c r="N54" s="35">
        <v>60.657260000000001</v>
      </c>
      <c r="O54" s="35">
        <v>3350.6008899999997</v>
      </c>
      <c r="P54" s="61"/>
      <c r="Q54" s="34"/>
    </row>
    <row r="55" spans="1:17" ht="30">
      <c r="A55" s="25">
        <v>49</v>
      </c>
      <c r="B55" s="50" t="s">
        <v>66</v>
      </c>
      <c r="C55" s="65">
        <v>23.3</v>
      </c>
      <c r="D55" s="65">
        <v>27428</v>
      </c>
      <c r="E55" s="65">
        <v>41725</v>
      </c>
      <c r="F55" s="85">
        <f t="shared" si="1"/>
        <v>1.5212556511593991</v>
      </c>
      <c r="G55" s="35">
        <v>7511.0199299999995</v>
      </c>
      <c r="H55" s="64">
        <v>0</v>
      </c>
      <c r="I55" s="35">
        <v>121.81048</v>
      </c>
      <c r="J55" s="35">
        <v>7632.8304099999996</v>
      </c>
      <c r="K55" s="64">
        <f>J55/'Форма 1'!R56</f>
        <v>0.61343728291328015</v>
      </c>
      <c r="L55" s="35">
        <v>2273.5373</v>
      </c>
      <c r="M55" s="64">
        <v>0</v>
      </c>
      <c r="N55" s="35">
        <v>36.785640000000001</v>
      </c>
      <c r="O55" s="35">
        <v>2310.32294</v>
      </c>
      <c r="P55" s="61"/>
      <c r="Q55" s="34"/>
    </row>
    <row r="56" spans="1:17" ht="30">
      <c r="A56" s="25">
        <v>50</v>
      </c>
      <c r="B56" s="50" t="s">
        <v>67</v>
      </c>
      <c r="C56" s="65">
        <v>26.8</v>
      </c>
      <c r="D56" s="65">
        <v>25905</v>
      </c>
      <c r="E56" s="65">
        <v>37808</v>
      </c>
      <c r="F56" s="85">
        <f t="shared" si="1"/>
        <v>1.4594865856012353</v>
      </c>
      <c r="G56" s="35">
        <v>8243.3672100000003</v>
      </c>
      <c r="H56" s="64">
        <v>0</v>
      </c>
      <c r="I56" s="35">
        <v>133.68810000000002</v>
      </c>
      <c r="J56" s="35">
        <v>8377.0553099999997</v>
      </c>
      <c r="K56" s="64">
        <f>J56/'Форма 1'!R57</f>
        <v>0.57086426552324621</v>
      </c>
      <c r="L56" s="35">
        <v>2496.8036299999999</v>
      </c>
      <c r="M56" s="64">
        <v>0</v>
      </c>
      <c r="N56" s="35">
        <v>40.374099999999999</v>
      </c>
      <c r="O56" s="35">
        <v>2537.1777299999999</v>
      </c>
      <c r="P56" s="61"/>
      <c r="Q56" s="34"/>
    </row>
    <row r="57" spans="1:17">
      <c r="A57" s="25">
        <v>51</v>
      </c>
      <c r="B57" s="50" t="s">
        <v>68</v>
      </c>
      <c r="C57" s="65">
        <v>37.700000000000003</v>
      </c>
      <c r="D57" s="65">
        <v>29953</v>
      </c>
      <c r="E57" s="65">
        <v>60292</v>
      </c>
      <c r="F57" s="85">
        <f t="shared" si="1"/>
        <v>2.0128868560745166</v>
      </c>
      <c r="G57" s="35">
        <v>13316.589300000001</v>
      </c>
      <c r="H57" s="64">
        <v>0</v>
      </c>
      <c r="I57" s="35">
        <v>234.12125</v>
      </c>
      <c r="J57" s="35">
        <v>13550.710550000002</v>
      </c>
      <c r="K57" s="64">
        <f>J57/'Форма 1'!R58</f>
        <v>0.60114849159771311</v>
      </c>
      <c r="L57" s="35">
        <v>4021.61105</v>
      </c>
      <c r="M57" s="64">
        <v>0</v>
      </c>
      <c r="N57" s="35">
        <v>70.703749999999999</v>
      </c>
      <c r="O57" s="35">
        <v>4092.3148000000001</v>
      </c>
      <c r="P57" s="61"/>
      <c r="Q57" s="34"/>
    </row>
    <row r="58" spans="1:17">
      <c r="A58" s="25">
        <v>52</v>
      </c>
      <c r="B58" s="50" t="s">
        <v>69</v>
      </c>
      <c r="C58" s="65">
        <v>30.3</v>
      </c>
      <c r="D58" s="65">
        <v>23807</v>
      </c>
      <c r="E58" s="65">
        <v>45867</v>
      </c>
      <c r="F58" s="85">
        <f t="shared" si="1"/>
        <v>1.9266182215314824</v>
      </c>
      <c r="G58" s="35">
        <v>8336.1249699999989</v>
      </c>
      <c r="H58" s="64">
        <v>0</v>
      </c>
      <c r="I58" s="35">
        <v>191.14133999999999</v>
      </c>
      <c r="J58" s="35">
        <v>8527.2663099999991</v>
      </c>
      <c r="K58" s="64">
        <f>J58/'Форма 1'!R59</f>
        <v>0.57725782992315866</v>
      </c>
      <c r="L58" s="35">
        <v>2536.7203100000002</v>
      </c>
      <c r="M58" s="64">
        <v>0</v>
      </c>
      <c r="N58" s="35">
        <v>57.725019999999994</v>
      </c>
      <c r="O58" s="35">
        <v>2594.44533</v>
      </c>
      <c r="P58" s="61"/>
      <c r="Q58" s="34"/>
    </row>
    <row r="59" spans="1:17">
      <c r="A59" s="25">
        <v>53</v>
      </c>
      <c r="B59" s="50" t="s">
        <v>70</v>
      </c>
      <c r="C59" s="65">
        <v>43</v>
      </c>
      <c r="D59" s="65">
        <v>33762</v>
      </c>
      <c r="E59" s="65">
        <v>65775</v>
      </c>
      <c r="F59" s="85">
        <f t="shared" si="1"/>
        <v>1.9481961969077661</v>
      </c>
      <c r="G59" s="35">
        <v>17259.81697</v>
      </c>
      <c r="H59" s="64">
        <v>0</v>
      </c>
      <c r="I59" s="35">
        <v>161.35523999999998</v>
      </c>
      <c r="J59" s="35">
        <v>17421.172210000001</v>
      </c>
      <c r="K59" s="64">
        <f>J59/'Форма 1'!R60</f>
        <v>0.51687697853988346</v>
      </c>
      <c r="L59" s="35">
        <v>5210.1407800000006</v>
      </c>
      <c r="M59" s="64">
        <v>0</v>
      </c>
      <c r="N59" s="35">
        <v>48.729519999999994</v>
      </c>
      <c r="O59" s="35">
        <v>5258.8703000000005</v>
      </c>
      <c r="P59" s="61"/>
      <c r="Q59" s="34"/>
    </row>
    <row r="60" spans="1:17">
      <c r="A60" s="25">
        <v>54</v>
      </c>
      <c r="B60" s="50" t="s">
        <v>71</v>
      </c>
      <c r="C60" s="65">
        <v>36.6</v>
      </c>
      <c r="D60" s="65">
        <v>31646</v>
      </c>
      <c r="E60" s="65">
        <v>47417</v>
      </c>
      <c r="F60" s="85">
        <f t="shared" si="1"/>
        <v>1.4983568223472161</v>
      </c>
      <c r="G60" s="35">
        <v>13782.920550000001</v>
      </c>
      <c r="H60" s="64">
        <v>0</v>
      </c>
      <c r="I60" s="35">
        <v>186.26571999999999</v>
      </c>
      <c r="J60" s="35">
        <v>13969.18627</v>
      </c>
      <c r="K60" s="64">
        <f>J60/'Форма 1'!R61</f>
        <v>0.60695468788602136</v>
      </c>
      <c r="L60" s="35">
        <v>4173.6170000000002</v>
      </c>
      <c r="M60" s="64">
        <v>0</v>
      </c>
      <c r="N60" s="35">
        <v>56.252760000000002</v>
      </c>
      <c r="O60" s="35">
        <v>4229.8697600000005</v>
      </c>
      <c r="P60" s="61"/>
      <c r="Q60" s="34"/>
    </row>
    <row r="61" spans="1:17">
      <c r="A61" s="25">
        <v>55</v>
      </c>
      <c r="B61" s="50" t="s">
        <v>72</v>
      </c>
      <c r="C61" s="65">
        <v>39.200000000000003</v>
      </c>
      <c r="D61" s="65">
        <v>31167</v>
      </c>
      <c r="E61" s="65">
        <v>54575</v>
      </c>
      <c r="F61" s="85">
        <f t="shared" si="1"/>
        <v>1.7510507909006321</v>
      </c>
      <c r="G61" s="35">
        <v>14475.572970000001</v>
      </c>
      <c r="H61" s="64">
        <v>0</v>
      </c>
      <c r="I61" s="35">
        <v>185.56471999999999</v>
      </c>
      <c r="J61" s="35">
        <v>14661.137690000001</v>
      </c>
      <c r="K61" s="64">
        <f>J61/'Форма 1'!R62</f>
        <v>0.59310644720528571</v>
      </c>
      <c r="L61" s="35">
        <v>4371.6216900000009</v>
      </c>
      <c r="M61" s="64">
        <v>0</v>
      </c>
      <c r="N61" s="35">
        <v>56.041959999999996</v>
      </c>
      <c r="O61" s="35">
        <v>4427.6636500000004</v>
      </c>
      <c r="P61" s="61"/>
      <c r="Q61" s="34"/>
    </row>
    <row r="62" spans="1:17" ht="30">
      <c r="A62" s="25">
        <v>56</v>
      </c>
      <c r="B62" s="50" t="s">
        <v>73</v>
      </c>
      <c r="C62" s="65">
        <v>40.200000000000003</v>
      </c>
      <c r="D62" s="65">
        <v>26018</v>
      </c>
      <c r="E62" s="65">
        <v>42133</v>
      </c>
      <c r="F62" s="85">
        <f t="shared" si="1"/>
        <v>1.6193788915366285</v>
      </c>
      <c r="G62" s="35">
        <v>12328.775599999999</v>
      </c>
      <c r="H62" s="64">
        <v>0</v>
      </c>
      <c r="I62" s="35">
        <v>188.16672</v>
      </c>
      <c r="J62" s="35">
        <v>12516.942319999998</v>
      </c>
      <c r="K62" s="64">
        <f>J62/'Форма 1'!R63</f>
        <v>0.54119917929232952</v>
      </c>
      <c r="L62" s="35">
        <v>3720.2776400000002</v>
      </c>
      <c r="M62" s="64">
        <v>0</v>
      </c>
      <c r="N62" s="35">
        <v>56.825360000000003</v>
      </c>
      <c r="O62" s="35">
        <v>3777.1030000000001</v>
      </c>
      <c r="P62" s="61"/>
      <c r="Q62" s="34"/>
    </row>
    <row r="63" spans="1:17">
      <c r="A63" s="25">
        <v>57</v>
      </c>
      <c r="B63" s="50" t="s">
        <v>74</v>
      </c>
      <c r="C63" s="65">
        <v>37.299999999999997</v>
      </c>
      <c r="D63" s="65">
        <v>28388</v>
      </c>
      <c r="E63" s="65">
        <v>50379</v>
      </c>
      <c r="F63" s="85">
        <f t="shared" si="1"/>
        <v>1.7746583063266168</v>
      </c>
      <c r="G63" s="35">
        <v>12553.214679999999</v>
      </c>
      <c r="H63" s="64">
        <v>0</v>
      </c>
      <c r="I63" s="35">
        <v>152.9871</v>
      </c>
      <c r="J63" s="35">
        <v>12706.201779999999</v>
      </c>
      <c r="K63" s="64">
        <f>J63/'Форма 1'!R64</f>
        <v>0.57842459693937376</v>
      </c>
      <c r="L63" s="35">
        <v>3791.20102</v>
      </c>
      <c r="M63" s="64">
        <v>0</v>
      </c>
      <c r="N63" s="35">
        <v>46.202300000000001</v>
      </c>
      <c r="O63" s="35">
        <v>3837.4033199999999</v>
      </c>
      <c r="P63" s="61"/>
      <c r="Q63" s="34"/>
    </row>
    <row r="64" spans="1:17">
      <c r="A64" s="25">
        <v>58</v>
      </c>
      <c r="B64" s="50" t="s">
        <v>75</v>
      </c>
      <c r="C64" s="65">
        <v>19.5</v>
      </c>
      <c r="D64" s="65">
        <v>24010</v>
      </c>
      <c r="E64" s="65">
        <v>0</v>
      </c>
      <c r="F64" s="85">
        <f t="shared" si="1"/>
        <v>0</v>
      </c>
      <c r="G64" s="35">
        <v>5508.4195</v>
      </c>
      <c r="H64" s="64">
        <v>0</v>
      </c>
      <c r="I64" s="35">
        <v>75</v>
      </c>
      <c r="J64" s="35">
        <v>5583.4195</v>
      </c>
      <c r="K64" s="64">
        <f>J64/'Форма 1'!R65</f>
        <v>0.58534197723950432</v>
      </c>
      <c r="L64" s="35">
        <v>1686.1235099999999</v>
      </c>
      <c r="M64" s="64">
        <v>0</v>
      </c>
      <c r="N64" s="35">
        <v>22.650200000000002</v>
      </c>
      <c r="O64" s="35">
        <v>1708.7737099999999</v>
      </c>
      <c r="P64" s="61"/>
      <c r="Q64" s="34"/>
    </row>
    <row r="65" spans="1:17" ht="30">
      <c r="A65" s="25">
        <v>59</v>
      </c>
      <c r="B65" s="50" t="s">
        <v>76</v>
      </c>
      <c r="C65" s="65">
        <v>25.4</v>
      </c>
      <c r="D65" s="65">
        <v>27611</v>
      </c>
      <c r="E65" s="65">
        <v>33458</v>
      </c>
      <c r="F65" s="85">
        <f t="shared" si="1"/>
        <v>1.2117634276194271</v>
      </c>
      <c r="G65" s="35">
        <v>8288.7098700000006</v>
      </c>
      <c r="H65" s="64">
        <v>0</v>
      </c>
      <c r="I65" s="35">
        <v>127.24505000000001</v>
      </c>
      <c r="J65" s="35">
        <v>8415.9549200000001</v>
      </c>
      <c r="K65" s="64">
        <f>J65/'Форма 1'!R66</f>
        <v>0.5886364675381619</v>
      </c>
      <c r="L65" s="35">
        <v>2503.1912699999998</v>
      </c>
      <c r="M65" s="64">
        <v>0</v>
      </c>
      <c r="N65" s="35">
        <v>38.427150000000005</v>
      </c>
      <c r="O65" s="35">
        <v>2541.6184199999998</v>
      </c>
      <c r="P65" s="61"/>
      <c r="Q65" s="34"/>
    </row>
    <row r="66" spans="1:17">
      <c r="A66" s="25">
        <v>60</v>
      </c>
      <c r="B66" s="50" t="s">
        <v>77</v>
      </c>
      <c r="C66" s="65">
        <v>15.2</v>
      </c>
      <c r="D66" s="65">
        <v>26036</v>
      </c>
      <c r="E66" s="65">
        <v>37190</v>
      </c>
      <c r="F66" s="85">
        <f t="shared" si="1"/>
        <v>1.4284068213243202</v>
      </c>
      <c r="G66" s="35">
        <v>2766.2734</v>
      </c>
      <c r="H66" s="64">
        <v>308.72237000000001</v>
      </c>
      <c r="I66" s="35">
        <v>1673.9966499999998</v>
      </c>
      <c r="J66" s="35">
        <v>4748.9924199999996</v>
      </c>
      <c r="K66" s="64">
        <f>J66/'Форма 1'!R67</f>
        <v>0.6729956464892235</v>
      </c>
      <c r="L66" s="35">
        <v>835.41287</v>
      </c>
      <c r="M66" s="35">
        <v>93.23411999999999</v>
      </c>
      <c r="N66" s="35">
        <v>505.54871999999995</v>
      </c>
      <c r="O66" s="35">
        <v>1434.19571</v>
      </c>
      <c r="P66" s="61"/>
      <c r="Q66" s="34"/>
    </row>
    <row r="67" spans="1:17">
      <c r="A67" s="25">
        <v>61</v>
      </c>
      <c r="B67" s="50" t="s">
        <v>78</v>
      </c>
      <c r="C67" s="65">
        <v>14.8</v>
      </c>
      <c r="D67" s="65">
        <v>28444</v>
      </c>
      <c r="E67" s="65">
        <v>36333</v>
      </c>
      <c r="F67" s="85">
        <f t="shared" si="1"/>
        <v>1.2773519898748418</v>
      </c>
      <c r="G67" s="35">
        <v>2265.6124599999998</v>
      </c>
      <c r="H67" s="64">
        <v>416.84120000000001</v>
      </c>
      <c r="I67" s="35">
        <v>2379.7023300000001</v>
      </c>
      <c r="J67" s="35">
        <v>5062.1559899999993</v>
      </c>
      <c r="K67" s="64">
        <f>J67/'Форма 1'!R68</f>
        <v>0.70900055414627239</v>
      </c>
      <c r="L67" s="35">
        <v>684.21602000000007</v>
      </c>
      <c r="M67" s="64">
        <v>125.8861</v>
      </c>
      <c r="N67" s="35">
        <v>718.66903000000002</v>
      </c>
      <c r="O67" s="35">
        <v>1528.77115</v>
      </c>
      <c r="P67" s="61"/>
      <c r="Q67" s="34"/>
    </row>
    <row r="68" spans="1:17">
      <c r="A68" s="25">
        <v>62</v>
      </c>
      <c r="B68" s="50" t="s">
        <v>79</v>
      </c>
      <c r="C68" s="65">
        <v>21.8</v>
      </c>
      <c r="D68" s="65">
        <v>24478</v>
      </c>
      <c r="E68" s="65">
        <v>44175</v>
      </c>
      <c r="F68" s="85">
        <f t="shared" si="1"/>
        <v>1.8046817550453469</v>
      </c>
      <c r="G68" s="35">
        <v>3840.37401</v>
      </c>
      <c r="H68" s="64">
        <v>435.96409999999997</v>
      </c>
      <c r="I68" s="35">
        <v>2127.078</v>
      </c>
      <c r="J68" s="35">
        <v>6403.4161100000001</v>
      </c>
      <c r="K68" s="64">
        <f>J68/'Форма 1'!R69</f>
        <v>0.6610821559780099</v>
      </c>
      <c r="L68" s="35">
        <v>1159.8262099999999</v>
      </c>
      <c r="M68" s="64">
        <v>131.62778</v>
      </c>
      <c r="N68" s="35">
        <v>642.37768000000005</v>
      </c>
      <c r="O68" s="35">
        <v>1933.83167</v>
      </c>
      <c r="P68" s="61"/>
      <c r="Q68" s="34"/>
    </row>
    <row r="69" spans="1:17">
      <c r="A69" s="25">
        <v>63</v>
      </c>
      <c r="B69" s="50" t="s">
        <v>80</v>
      </c>
      <c r="C69" s="65">
        <v>12.4</v>
      </c>
      <c r="D69" s="65">
        <v>23132</v>
      </c>
      <c r="E69" s="65">
        <v>40700</v>
      </c>
      <c r="F69" s="85">
        <f t="shared" si="1"/>
        <v>1.7594674044613523</v>
      </c>
      <c r="G69" s="35">
        <v>2538.2390099999998</v>
      </c>
      <c r="H69" s="64">
        <v>0</v>
      </c>
      <c r="I69" s="35">
        <v>903.83609000000001</v>
      </c>
      <c r="J69" s="35">
        <v>3442.0751</v>
      </c>
      <c r="K69" s="64">
        <f>J69/'Форма 1'!R70</f>
        <v>0.62918982819662939</v>
      </c>
      <c r="L69" s="35">
        <v>766.54720999999995</v>
      </c>
      <c r="M69" s="64"/>
      <c r="N69" s="35">
        <v>272.95952</v>
      </c>
      <c r="O69" s="35">
        <v>1039.5067300000001</v>
      </c>
      <c r="P69" s="61"/>
      <c r="Q69" s="34"/>
    </row>
    <row r="70" spans="1:17" ht="30">
      <c r="A70" s="25">
        <v>64</v>
      </c>
      <c r="B70" s="50" t="s">
        <v>81</v>
      </c>
      <c r="C70" s="65">
        <v>3.7</v>
      </c>
      <c r="D70" s="65">
        <v>25408</v>
      </c>
      <c r="E70" s="65">
        <v>32592</v>
      </c>
      <c r="F70" s="85">
        <f t="shared" si="1"/>
        <v>1.2827455919395465</v>
      </c>
      <c r="G70" s="35">
        <v>883.69540000000006</v>
      </c>
      <c r="H70" s="64">
        <v>72.569000000000003</v>
      </c>
      <c r="I70" s="35">
        <v>171.87195</v>
      </c>
      <c r="J70" s="35">
        <v>1128.13635</v>
      </c>
      <c r="K70" s="64">
        <f>J70/'Форма 1'!R71</f>
        <v>0.75312242165604537</v>
      </c>
      <c r="L70" s="35">
        <v>235.7046</v>
      </c>
      <c r="M70" s="64">
        <v>19.728919999999999</v>
      </c>
      <c r="N70" s="35">
        <v>85.263639999999995</v>
      </c>
      <c r="O70" s="35">
        <v>340.69716</v>
      </c>
      <c r="P70" s="61"/>
      <c r="Q70" s="34"/>
    </row>
    <row r="71" spans="1:17" ht="30">
      <c r="A71" s="25">
        <v>65</v>
      </c>
      <c r="B71" s="50" t="s">
        <v>82</v>
      </c>
      <c r="C71" s="65">
        <v>9.1</v>
      </c>
      <c r="D71" s="65">
        <v>31944</v>
      </c>
      <c r="E71" s="65">
        <v>0</v>
      </c>
      <c r="F71" s="85">
        <f t="shared" ref="F71:F88" si="2">E71/D71</f>
        <v>0</v>
      </c>
      <c r="G71" s="35">
        <v>1626</v>
      </c>
      <c r="H71" s="64">
        <v>236.74029999999999</v>
      </c>
      <c r="I71" s="35">
        <v>1683.68568</v>
      </c>
      <c r="J71" s="35">
        <v>3546.42598</v>
      </c>
      <c r="K71" s="64">
        <f>J71/'Форма 1'!R72</f>
        <v>0.76648267651075297</v>
      </c>
      <c r="L71" s="35">
        <v>491.04</v>
      </c>
      <c r="M71" s="64">
        <v>71.495550000000009</v>
      </c>
      <c r="N71" s="35">
        <v>508.47219999999999</v>
      </c>
      <c r="O71" s="35">
        <v>1071.00775</v>
      </c>
      <c r="P71" s="61"/>
      <c r="Q71" s="34"/>
    </row>
    <row r="72" spans="1:17" ht="30">
      <c r="A72" s="25">
        <v>66</v>
      </c>
      <c r="B72" s="50" t="s">
        <v>83</v>
      </c>
      <c r="C72" s="65">
        <v>6.2</v>
      </c>
      <c r="D72" s="65">
        <v>24347</v>
      </c>
      <c r="E72" s="65">
        <v>36692</v>
      </c>
      <c r="F72" s="85">
        <f t="shared" si="2"/>
        <v>1.5070439889924836</v>
      </c>
      <c r="G72" s="35">
        <v>908.82829000000004</v>
      </c>
      <c r="H72" s="64">
        <v>284.69929999999999</v>
      </c>
      <c r="I72" s="35">
        <v>617.98900000000003</v>
      </c>
      <c r="J72" s="35">
        <v>1811.5165900000002</v>
      </c>
      <c r="K72" s="64">
        <f>J72/'Форма 1'!R73</f>
        <v>0.70356034861692185</v>
      </c>
      <c r="L72" s="35">
        <v>274.46686999999997</v>
      </c>
      <c r="M72" s="64">
        <v>85.97914999999999</v>
      </c>
      <c r="N72" s="35">
        <v>186.63200000000001</v>
      </c>
      <c r="O72" s="35">
        <v>547.07801999999992</v>
      </c>
      <c r="P72" s="61"/>
      <c r="Q72" s="34"/>
    </row>
    <row r="73" spans="1:17">
      <c r="A73" s="25">
        <v>67</v>
      </c>
      <c r="B73" s="51" t="s">
        <v>84</v>
      </c>
      <c r="C73" s="65">
        <v>21.2</v>
      </c>
      <c r="D73" s="65">
        <v>22144</v>
      </c>
      <c r="E73" s="65">
        <v>32425</v>
      </c>
      <c r="F73" s="85">
        <f t="shared" si="2"/>
        <v>1.4642792630057804</v>
      </c>
      <c r="G73" s="35">
        <v>3774.2730799999999</v>
      </c>
      <c r="H73" s="64">
        <v>206.05933999999999</v>
      </c>
      <c r="I73" s="35">
        <v>1653.2080000000001</v>
      </c>
      <c r="J73" s="35">
        <v>5633.5404199999994</v>
      </c>
      <c r="K73" s="64">
        <f>J73/'Форма 1'!R74</f>
        <v>0.71460703715605944</v>
      </c>
      <c r="L73" s="35">
        <v>1139.83</v>
      </c>
      <c r="M73" s="64">
        <v>62.229939999999999</v>
      </c>
      <c r="N73" s="35">
        <v>499.26923999999997</v>
      </c>
      <c r="O73" s="35">
        <v>1701.3291799999997</v>
      </c>
      <c r="P73" s="61"/>
      <c r="Q73" s="34"/>
    </row>
    <row r="74" spans="1:17">
      <c r="A74" s="25">
        <v>68</v>
      </c>
      <c r="B74" s="51" t="s">
        <v>85</v>
      </c>
      <c r="C74" s="65">
        <v>15.9</v>
      </c>
      <c r="D74" s="65">
        <v>33279</v>
      </c>
      <c r="E74" s="65">
        <v>41050</v>
      </c>
      <c r="F74" s="85">
        <f t="shared" si="2"/>
        <v>1.2335106223143724</v>
      </c>
      <c r="G74" s="35">
        <v>3695.84701</v>
      </c>
      <c r="H74" s="64">
        <v>199.71467000000001</v>
      </c>
      <c r="I74" s="35">
        <v>2454.1115</v>
      </c>
      <c r="J74" s="35">
        <v>6349.6731799999998</v>
      </c>
      <c r="K74" s="64">
        <f>J74/'Форма 1'!R75</f>
        <v>0.63401124869132219</v>
      </c>
      <c r="L74" s="35">
        <v>1110.2962</v>
      </c>
      <c r="M74" s="64">
        <v>60.314059999999998</v>
      </c>
      <c r="N74" s="35">
        <v>746.99100999999996</v>
      </c>
      <c r="O74" s="35">
        <v>1917.6012699999999</v>
      </c>
      <c r="P74" s="61"/>
      <c r="Q74" s="34"/>
    </row>
    <row r="75" spans="1:17" ht="45">
      <c r="A75" s="59">
        <v>69</v>
      </c>
      <c r="B75" s="51" t="s">
        <v>152</v>
      </c>
      <c r="C75" s="65">
        <v>52.8</v>
      </c>
      <c r="D75" s="65">
        <v>31878.2</v>
      </c>
      <c r="E75" s="65">
        <v>44766.7</v>
      </c>
      <c r="F75" s="85">
        <f t="shared" si="2"/>
        <v>1.4043045090375239</v>
      </c>
      <c r="G75" s="35">
        <v>7659.5</v>
      </c>
      <c r="H75" s="64">
        <v>0</v>
      </c>
      <c r="I75" s="35">
        <v>12693.2</v>
      </c>
      <c r="J75" s="35">
        <v>20352.7</v>
      </c>
      <c r="K75" s="64">
        <f>J75/'Форма 1'!R76</f>
        <v>0.46560685575194105</v>
      </c>
      <c r="L75" s="35">
        <v>2313.1999999999998</v>
      </c>
      <c r="M75" s="64">
        <v>0</v>
      </c>
      <c r="N75" s="35">
        <v>3833.3</v>
      </c>
      <c r="O75" s="35">
        <v>6146.5</v>
      </c>
      <c r="P75" s="61"/>
      <c r="Q75" s="34"/>
    </row>
    <row r="76" spans="1:17" ht="30">
      <c r="A76" s="59">
        <v>70</v>
      </c>
      <c r="B76" s="51" t="s">
        <v>153</v>
      </c>
      <c r="C76" s="65">
        <v>8.6</v>
      </c>
      <c r="D76" s="65">
        <v>21173.200000000001</v>
      </c>
      <c r="E76" s="65">
        <v>49633.3</v>
      </c>
      <c r="F76" s="85">
        <f t="shared" si="2"/>
        <v>2.3441567642113617</v>
      </c>
      <c r="G76" s="35">
        <v>1409.3</v>
      </c>
      <c r="H76" s="64">
        <v>0</v>
      </c>
      <c r="I76" s="35">
        <v>1117.3</v>
      </c>
      <c r="J76" s="35">
        <v>2526.6</v>
      </c>
      <c r="K76" s="64">
        <f>J76/'Форма 1'!R77</f>
        <v>0.59554507955215086</v>
      </c>
      <c r="L76" s="35">
        <v>425.6</v>
      </c>
      <c r="M76" s="64">
        <v>0</v>
      </c>
      <c r="N76" s="35">
        <v>337.4</v>
      </c>
      <c r="O76" s="35">
        <v>763</v>
      </c>
      <c r="P76" s="61"/>
      <c r="Q76" s="34"/>
    </row>
    <row r="77" spans="1:17" ht="30">
      <c r="A77" s="59">
        <v>71</v>
      </c>
      <c r="B77" s="51" t="s">
        <v>154</v>
      </c>
      <c r="C77" s="65">
        <v>2.5</v>
      </c>
      <c r="D77" s="65">
        <v>25438.9</v>
      </c>
      <c r="E77" s="65">
        <v>31700</v>
      </c>
      <c r="F77" s="85">
        <f t="shared" si="2"/>
        <v>1.2461230634972424</v>
      </c>
      <c r="G77" s="35">
        <v>595.4</v>
      </c>
      <c r="H77" s="64">
        <v>0</v>
      </c>
      <c r="I77" s="35">
        <v>242.9</v>
      </c>
      <c r="J77" s="35">
        <v>838.3</v>
      </c>
      <c r="K77" s="64">
        <f>J77/'Форма 1'!R78</f>
        <v>0.42482136522576391</v>
      </c>
      <c r="L77" s="35">
        <v>179.8</v>
      </c>
      <c r="M77" s="64">
        <v>0</v>
      </c>
      <c r="N77" s="35">
        <v>73.400000000000006</v>
      </c>
      <c r="O77" s="35">
        <v>253.2</v>
      </c>
      <c r="P77" s="61"/>
      <c r="Q77" s="34"/>
    </row>
    <row r="78" spans="1:17" ht="30">
      <c r="A78" s="59">
        <v>72</v>
      </c>
      <c r="B78" s="51" t="s">
        <v>155</v>
      </c>
      <c r="C78" s="65">
        <v>3.1</v>
      </c>
      <c r="D78" s="65">
        <v>33353.199999999997</v>
      </c>
      <c r="E78" s="65">
        <v>32400</v>
      </c>
      <c r="F78" s="85">
        <f t="shared" si="2"/>
        <v>0.97142103306429373</v>
      </c>
      <c r="G78" s="35">
        <v>638.5</v>
      </c>
      <c r="H78" s="64">
        <v>0</v>
      </c>
      <c r="I78" s="35">
        <v>590.79999999999995</v>
      </c>
      <c r="J78" s="35">
        <v>1229.3</v>
      </c>
      <c r="K78" s="64">
        <f>J78/'Форма 1'!R79</f>
        <v>0.47065354722615727</v>
      </c>
      <c r="L78" s="35">
        <v>192.8</v>
      </c>
      <c r="M78" s="64">
        <v>0</v>
      </c>
      <c r="N78" s="35">
        <v>178.4</v>
      </c>
      <c r="O78" s="35">
        <v>371.2</v>
      </c>
      <c r="P78" s="61"/>
      <c r="Q78" s="34"/>
    </row>
    <row r="79" spans="1:17" ht="30">
      <c r="A79" s="59">
        <v>73</v>
      </c>
      <c r="B79" s="51" t="s">
        <v>156</v>
      </c>
      <c r="C79" s="65">
        <v>15.5</v>
      </c>
      <c r="D79" s="65">
        <v>28735.599999999999</v>
      </c>
      <c r="E79" s="65">
        <v>38433.300000000003</v>
      </c>
      <c r="F79" s="85">
        <f t="shared" si="2"/>
        <v>1.3374803379779787</v>
      </c>
      <c r="G79" s="35">
        <v>2598.5</v>
      </c>
      <c r="H79" s="64">
        <v>0</v>
      </c>
      <c r="I79" s="35">
        <v>2862.7</v>
      </c>
      <c r="J79" s="35">
        <v>5461.2</v>
      </c>
      <c r="K79" s="64">
        <f>J79/'Форма 1'!R80</f>
        <v>0.7252397014687525</v>
      </c>
      <c r="L79" s="35">
        <v>784.7</v>
      </c>
      <c r="M79" s="64">
        <v>0</v>
      </c>
      <c r="N79" s="35">
        <v>864.5</v>
      </c>
      <c r="O79" s="35">
        <v>1649.3</v>
      </c>
      <c r="P79" s="61"/>
      <c r="Q79" s="34"/>
    </row>
    <row r="80" spans="1:17" ht="30">
      <c r="A80" s="59">
        <v>74</v>
      </c>
      <c r="B80" s="51" t="s">
        <v>157</v>
      </c>
      <c r="C80" s="65">
        <v>9.6</v>
      </c>
      <c r="D80" s="65">
        <v>28704.5</v>
      </c>
      <c r="E80" s="65">
        <v>40266.699999999997</v>
      </c>
      <c r="F80" s="85">
        <f>E80/D80</f>
        <v>1.402800954554164</v>
      </c>
      <c r="G80" s="35">
        <v>1692.2</v>
      </c>
      <c r="H80" s="64">
        <v>0</v>
      </c>
      <c r="I80" s="35">
        <v>1753.3</v>
      </c>
      <c r="J80" s="35">
        <v>3445.5</v>
      </c>
      <c r="K80" s="64">
        <f>J80/'Форма 1'!R81</f>
        <v>0.65728729492560101</v>
      </c>
      <c r="L80" s="35">
        <v>511</v>
      </c>
      <c r="M80" s="64">
        <v>0</v>
      </c>
      <c r="N80" s="35">
        <v>529.5</v>
      </c>
      <c r="O80" s="35">
        <v>1040.5</v>
      </c>
      <c r="P80" s="61"/>
      <c r="Q80" s="34"/>
    </row>
    <row r="81" spans="1:17" ht="45">
      <c r="A81" s="59">
        <v>75</v>
      </c>
      <c r="B81" s="51" t="s">
        <v>158</v>
      </c>
      <c r="C81" s="65">
        <v>16.399999999999999</v>
      </c>
      <c r="D81" s="65">
        <v>31164.5</v>
      </c>
      <c r="E81" s="65">
        <v>48158.3</v>
      </c>
      <c r="F81" s="85">
        <f t="shared" si="2"/>
        <v>1.5452935230791447</v>
      </c>
      <c r="G81" s="35">
        <v>3355.4</v>
      </c>
      <c r="H81" s="64">
        <v>0</v>
      </c>
      <c r="I81" s="35">
        <v>2981.7</v>
      </c>
      <c r="J81" s="35">
        <v>6337.1</v>
      </c>
      <c r="K81" s="64">
        <f>J81/'Форма 1'!R82</f>
        <v>0.71797108673978072</v>
      </c>
      <c r="L81" s="35">
        <v>1013.3</v>
      </c>
      <c r="M81" s="64">
        <v>0</v>
      </c>
      <c r="N81" s="35">
        <v>900.5</v>
      </c>
      <c r="O81" s="35">
        <v>1913.8</v>
      </c>
      <c r="P81" s="61"/>
      <c r="Q81" s="34"/>
    </row>
    <row r="82" spans="1:17" ht="45">
      <c r="A82" s="59">
        <v>76</v>
      </c>
      <c r="B82" s="51" t="s">
        <v>185</v>
      </c>
      <c r="C82" s="65">
        <v>5.4</v>
      </c>
      <c r="D82" s="65">
        <v>30971.599999999999</v>
      </c>
      <c r="E82" s="65">
        <v>39491.699999999997</v>
      </c>
      <c r="F82" s="85">
        <f t="shared" si="2"/>
        <v>1.2750939570445181</v>
      </c>
      <c r="G82" s="35">
        <v>852.6</v>
      </c>
      <c r="H82" s="64">
        <v>0</v>
      </c>
      <c r="I82" s="35">
        <v>1256.5999999999999</v>
      </c>
      <c r="J82" s="35">
        <v>2109.1999999999998</v>
      </c>
      <c r="K82" s="64">
        <f>J82/'Форма 1'!R83</f>
        <v>0.62513337285121517</v>
      </c>
      <c r="L82" s="35">
        <v>257.5</v>
      </c>
      <c r="M82" s="64">
        <v>0</v>
      </c>
      <c r="N82" s="35">
        <v>379.5</v>
      </c>
      <c r="O82" s="35">
        <v>637</v>
      </c>
      <c r="P82" s="61"/>
      <c r="Q82" s="34"/>
    </row>
    <row r="83" spans="1:17" ht="45">
      <c r="A83" s="59">
        <v>77</v>
      </c>
      <c r="B83" s="51" t="s">
        <v>160</v>
      </c>
      <c r="C83" s="65">
        <v>21.1</v>
      </c>
      <c r="D83" s="65">
        <v>22769.1</v>
      </c>
      <c r="E83" s="65">
        <v>46250</v>
      </c>
      <c r="F83" s="85">
        <f t="shared" si="2"/>
        <v>2.0312616660298386</v>
      </c>
      <c r="G83" s="35">
        <v>2644.8</v>
      </c>
      <c r="H83" s="64">
        <v>0</v>
      </c>
      <c r="I83" s="35">
        <v>3402.1</v>
      </c>
      <c r="J83" s="35">
        <v>6046.9</v>
      </c>
      <c r="K83" s="64">
        <f>J83/'Форма 1'!R84</f>
        <v>0.39530490037131949</v>
      </c>
      <c r="L83" s="35">
        <v>798.7</v>
      </c>
      <c r="M83" s="64">
        <v>0</v>
      </c>
      <c r="N83" s="35">
        <v>1027.4000000000001</v>
      </c>
      <c r="O83" s="35">
        <v>1826.2</v>
      </c>
      <c r="P83" s="61"/>
      <c r="Q83" s="34"/>
    </row>
    <row r="84" spans="1:17" ht="45">
      <c r="A84" s="59">
        <v>78</v>
      </c>
      <c r="B84" s="51" t="s">
        <v>161</v>
      </c>
      <c r="C84" s="65">
        <v>8.5</v>
      </c>
      <c r="D84" s="65">
        <v>29236.7</v>
      </c>
      <c r="E84" s="65">
        <v>38791.699999999997</v>
      </c>
      <c r="F84" s="85">
        <f t="shared" si="2"/>
        <v>1.3268152698491962</v>
      </c>
      <c r="G84" s="35">
        <v>1614.5</v>
      </c>
      <c r="H84" s="64">
        <v>0</v>
      </c>
      <c r="I84" s="35">
        <v>1482.3</v>
      </c>
      <c r="J84" s="35">
        <v>3096.8</v>
      </c>
      <c r="K84" s="64">
        <f>J84/'Форма 1'!R85</f>
        <v>0.6090308370044053</v>
      </c>
      <c r="L84" s="35">
        <v>487.6</v>
      </c>
      <c r="M84" s="64">
        <v>0</v>
      </c>
      <c r="N84" s="35">
        <v>447.7</v>
      </c>
      <c r="O84" s="35">
        <v>935.2</v>
      </c>
      <c r="P84" s="61"/>
      <c r="Q84" s="34"/>
    </row>
    <row r="85" spans="1:17" ht="30">
      <c r="A85" s="59">
        <v>79</v>
      </c>
      <c r="B85" s="51" t="s">
        <v>162</v>
      </c>
      <c r="C85" s="65">
        <v>9.9</v>
      </c>
      <c r="D85" s="65">
        <v>23854.9</v>
      </c>
      <c r="E85" s="65">
        <v>33333.300000000003</v>
      </c>
      <c r="F85" s="85">
        <f t="shared" si="2"/>
        <v>1.3973355578937661</v>
      </c>
      <c r="G85" s="35">
        <v>1795.9</v>
      </c>
      <c r="H85" s="64">
        <v>0</v>
      </c>
      <c r="I85" s="35">
        <v>1152.5</v>
      </c>
      <c r="J85" s="35">
        <v>2948.4</v>
      </c>
      <c r="K85" s="64">
        <f>J85/'Форма 1'!R86</f>
        <v>0.71253534401508023</v>
      </c>
      <c r="L85" s="35">
        <v>542.4</v>
      </c>
      <c r="M85" s="64">
        <v>0</v>
      </c>
      <c r="N85" s="35">
        <v>348.1</v>
      </c>
      <c r="O85" s="35">
        <v>890.4</v>
      </c>
      <c r="P85" s="61"/>
      <c r="Q85" s="34"/>
    </row>
    <row r="86" spans="1:17" ht="45">
      <c r="A86" s="59">
        <v>80</v>
      </c>
      <c r="B86" s="51" t="s">
        <v>163</v>
      </c>
      <c r="C86" s="65">
        <v>12.5</v>
      </c>
      <c r="D86" s="65">
        <v>31764.5</v>
      </c>
      <c r="E86" s="65">
        <v>47608.3</v>
      </c>
      <c r="F86" s="85">
        <f t="shared" si="2"/>
        <v>1.4987895291913931</v>
      </c>
      <c r="G86" s="35">
        <v>1931.5</v>
      </c>
      <c r="H86" s="64">
        <v>0</v>
      </c>
      <c r="I86" s="35">
        <v>3023.3</v>
      </c>
      <c r="J86" s="35">
        <v>4954.8</v>
      </c>
      <c r="K86" s="64">
        <f>J86/'Форма 1'!R87</f>
        <v>0.78399974683143725</v>
      </c>
      <c r="L86" s="35">
        <v>583.29999999999995</v>
      </c>
      <c r="M86" s="64">
        <v>0</v>
      </c>
      <c r="N86" s="35">
        <v>913</v>
      </c>
      <c r="O86" s="35">
        <v>1496.3</v>
      </c>
      <c r="P86" s="61"/>
      <c r="Q86" s="34"/>
    </row>
    <row r="87" spans="1:17" ht="45">
      <c r="A87" s="59">
        <v>81</v>
      </c>
      <c r="B87" s="51" t="s">
        <v>164</v>
      </c>
      <c r="C87" s="65">
        <v>9</v>
      </c>
      <c r="D87" s="65">
        <v>28486.5</v>
      </c>
      <c r="E87" s="65">
        <v>54783.3</v>
      </c>
      <c r="F87" s="85">
        <f t="shared" si="2"/>
        <v>1.9231320098994262</v>
      </c>
      <c r="G87" s="35">
        <v>2206.3000000000002</v>
      </c>
      <c r="H87" s="64">
        <v>101.2</v>
      </c>
      <c r="I87" s="35">
        <v>1084.5999999999999</v>
      </c>
      <c r="J87" s="35">
        <v>3392.1</v>
      </c>
      <c r="K87" s="64">
        <f>J87/'Форма 1'!R88</f>
        <v>0.41584122002647961</v>
      </c>
      <c r="L87" s="35">
        <v>666.3</v>
      </c>
      <c r="M87" s="64">
        <v>30.6</v>
      </c>
      <c r="N87" s="35">
        <v>327.5</v>
      </c>
      <c r="O87" s="35">
        <v>1024.4000000000001</v>
      </c>
      <c r="P87" s="61"/>
      <c r="Q87" s="34"/>
    </row>
    <row r="88" spans="1:17" ht="45">
      <c r="A88" s="59">
        <v>82</v>
      </c>
      <c r="B88" s="51" t="s">
        <v>165</v>
      </c>
      <c r="C88" s="65">
        <v>13</v>
      </c>
      <c r="D88" s="65">
        <v>27660.3</v>
      </c>
      <c r="E88" s="65">
        <v>39579.199999999997</v>
      </c>
      <c r="F88" s="85">
        <f t="shared" si="2"/>
        <v>1.430902774011851</v>
      </c>
      <c r="G88" s="35">
        <v>3343.4</v>
      </c>
      <c r="H88" s="64">
        <v>0</v>
      </c>
      <c r="I88" s="35">
        <v>1257.7</v>
      </c>
      <c r="J88" s="35">
        <v>4601.1000000000004</v>
      </c>
      <c r="K88" s="64">
        <f>J88/'Форма 1'!R89</f>
        <v>0.54835057443867097</v>
      </c>
      <c r="L88" s="35">
        <v>1009.7</v>
      </c>
      <c r="M88" s="64">
        <v>0</v>
      </c>
      <c r="N88" s="35">
        <v>379.8</v>
      </c>
      <c r="O88" s="35">
        <v>1389.5</v>
      </c>
      <c r="P88" s="61"/>
      <c r="Q88" s="34"/>
    </row>
    <row r="89" spans="1:17" ht="45">
      <c r="A89" s="59">
        <v>83</v>
      </c>
      <c r="B89" s="51" t="s">
        <v>166</v>
      </c>
      <c r="C89" s="65">
        <v>22.1</v>
      </c>
      <c r="D89" s="65">
        <v>25579.5</v>
      </c>
      <c r="E89" s="65">
        <v>41633.300000000003</v>
      </c>
      <c r="F89" s="85">
        <f>E89/D89</f>
        <v>1.6276041361246312</v>
      </c>
      <c r="G89" s="35">
        <v>5013.3999999999996</v>
      </c>
      <c r="H89" s="64">
        <v>0</v>
      </c>
      <c r="I89" s="35">
        <v>2251.9</v>
      </c>
      <c r="J89" s="35">
        <v>7265.2999999999993</v>
      </c>
      <c r="K89" s="64">
        <f>J89/'Форма 1'!R90</f>
        <v>0.57259837803330615</v>
      </c>
      <c r="L89" s="35">
        <v>1514</v>
      </c>
      <c r="M89" s="64">
        <v>0</v>
      </c>
      <c r="N89" s="35">
        <v>680.1</v>
      </c>
      <c r="O89" s="35">
        <v>2194.1</v>
      </c>
      <c r="P89" s="61"/>
      <c r="Q89" s="34"/>
    </row>
    <row r="90" spans="1:17" ht="45">
      <c r="A90" s="59">
        <v>84</v>
      </c>
      <c r="B90" s="51" t="s">
        <v>167</v>
      </c>
      <c r="C90" s="65">
        <v>14.3</v>
      </c>
      <c r="D90" s="65">
        <v>29062</v>
      </c>
      <c r="E90" s="65">
        <v>55717.599999999999</v>
      </c>
      <c r="F90" s="85">
        <f>E90/D90</f>
        <v>1.9171977152295092</v>
      </c>
      <c r="G90" s="35">
        <v>4276.1000000000004</v>
      </c>
      <c r="H90" s="64">
        <v>0</v>
      </c>
      <c r="I90" s="35">
        <v>1286.7</v>
      </c>
      <c r="J90" s="35">
        <v>5562.8</v>
      </c>
      <c r="K90" s="64">
        <f>J90/'Форма 1'!R91</f>
        <v>0.61432105309656326</v>
      </c>
      <c r="L90" s="35">
        <v>1291.4000000000001</v>
      </c>
      <c r="M90" s="64">
        <v>0</v>
      </c>
      <c r="N90" s="35">
        <v>388.6</v>
      </c>
      <c r="O90" s="35">
        <v>1680</v>
      </c>
      <c r="P90" s="61"/>
      <c r="Q90" s="34"/>
    </row>
    <row r="91" spans="1:17" ht="27">
      <c r="A91" s="59">
        <v>85</v>
      </c>
      <c r="B91" s="88" t="s">
        <v>195</v>
      </c>
      <c r="C91" s="65">
        <v>10</v>
      </c>
      <c r="D91" s="65">
        <v>16928.240000000002</v>
      </c>
      <c r="E91" s="65">
        <v>27140</v>
      </c>
      <c r="F91" s="85">
        <f>E91/D91</f>
        <v>1.6032381393458504</v>
      </c>
      <c r="G91" s="35">
        <v>2105</v>
      </c>
      <c r="H91" s="64">
        <v>136.19999999999999</v>
      </c>
      <c r="I91" s="35">
        <v>0</v>
      </c>
      <c r="J91" s="35">
        <v>2241.1999999999998</v>
      </c>
      <c r="K91" s="64">
        <f>J91/'Форма 1'!R92</f>
        <v>0.19428383193044202</v>
      </c>
      <c r="L91" s="35">
        <v>635.70000000000005</v>
      </c>
      <c r="M91" s="64">
        <v>41.1</v>
      </c>
      <c r="N91" s="35">
        <v>0</v>
      </c>
      <c r="O91" s="35">
        <v>676.8</v>
      </c>
      <c r="P91" s="61"/>
      <c r="Q91" s="34"/>
    </row>
    <row r="92" spans="1:17" s="37" customFormat="1" ht="33" customHeight="1">
      <c r="A92" s="36"/>
      <c r="B92" s="68" t="s">
        <v>86</v>
      </c>
      <c r="C92" s="87">
        <f>SUM(C7:C91)</f>
        <v>2587.7999999999993</v>
      </c>
      <c r="D92" s="87">
        <f>AVERAGE(D7:D91)</f>
        <v>28409.487529411763</v>
      </c>
      <c r="E92" s="87">
        <f>AVERAGE(E7:E91)</f>
        <v>45450.667058823528</v>
      </c>
      <c r="F92" s="86">
        <f>E92/D92</f>
        <v>1.5998411450318974</v>
      </c>
      <c r="G92" s="86">
        <f>SUM(G7:G91)</f>
        <v>807078.34803000046</v>
      </c>
      <c r="H92" s="86">
        <f>SUM(H7:H91)</f>
        <v>4340.5211499999996</v>
      </c>
      <c r="I92" s="86">
        <f>SUM(I7:I91)</f>
        <v>104926.32141</v>
      </c>
      <c r="J92" s="86">
        <f>SUM(J7:J91)</f>
        <v>916345.19058999978</v>
      </c>
      <c r="K92" s="82">
        <f>J92/'Форма 1'!R93</f>
        <v>0.52921898367439801</v>
      </c>
      <c r="L92" s="86">
        <f>SUM(L7:L91)</f>
        <v>243827.34267999997</v>
      </c>
      <c r="M92" s="86">
        <f>SUM(M7:M91)</f>
        <v>1308.5652999999995</v>
      </c>
      <c r="N92" s="86">
        <f>SUM(N7:N91)</f>
        <v>31733.262630000008</v>
      </c>
      <c r="O92" s="86">
        <f>SUM(O7:O91)</f>
        <v>276869.17061000009</v>
      </c>
      <c r="P92" s="3"/>
      <c r="Q92" s="34"/>
    </row>
    <row r="93" spans="1:17">
      <c r="G93" s="71">
        <f>G91+G90+G89+G88+G87+G86+G85+G84+G83+G82+G81+G80+G79+G78+G77+G76+G75</f>
        <v>43732.30000000001</v>
      </c>
      <c r="H93" s="71">
        <f>H91+H90+H89+H88+H87+H86+H85+H84+H83+H82+H81+H80+H79+H78+H77+H76+H75</f>
        <v>237.39999999999998</v>
      </c>
      <c r="I93" s="71">
        <f>I91+I90+I89+I88+I87+I86+I85+I84+I83+I82+I81+I80+I79+I78+I77+I76+I75</f>
        <v>38439.600000000006</v>
      </c>
      <c r="J93" s="71">
        <f>J91+J90+J89+J88+J87+J86+J85+J84+J83+J82+J81+J80+J79+J78+J77+J76+J75</f>
        <v>82409.3</v>
      </c>
    </row>
    <row r="94" spans="1:17">
      <c r="G94" s="38"/>
      <c r="H94" s="38"/>
      <c r="I94" s="38"/>
      <c r="J94" s="38"/>
    </row>
    <row r="96" spans="1:17">
      <c r="G96" s="3">
        <f>G92/J92</f>
        <v>0.8807579898033332</v>
      </c>
    </row>
  </sheetData>
  <autoFilter ref="A5:P92">
    <filterColumn colId="6" showButton="0"/>
    <filterColumn colId="7" showButton="0"/>
    <filterColumn colId="8" showButton="0"/>
    <filterColumn colId="11" showButton="0"/>
    <filterColumn colId="12" showButton="0"/>
    <filterColumn colId="13" showButton="0"/>
  </autoFilter>
  <mergeCells count="10">
    <mergeCell ref="K5:K6"/>
    <mergeCell ref="L5:O5"/>
    <mergeCell ref="D2:J2"/>
    <mergeCell ref="A5:A6"/>
    <mergeCell ref="B5:B6"/>
    <mergeCell ref="C5:C6"/>
    <mergeCell ref="D5:D6"/>
    <mergeCell ref="E5:E6"/>
    <mergeCell ref="F5:F6"/>
    <mergeCell ref="G5:J5"/>
  </mergeCells>
  <pageMargins left="0.15748031496062992" right="0.15748031496062992" top="0.27559055118110237" bottom="0.27559055118110237" header="0.15748031496062992" footer="0.15748031496062992"/>
  <pageSetup paperSize="9" scale="58" fitToHeight="3" orientation="landscape" r:id="rId1"/>
  <rowBreaks count="1" manualBreakCount="1">
    <brk id="3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BL93"/>
  <sheetViews>
    <sheetView view="pageBreakPreview" zoomScale="80" zoomScaleNormal="80" zoomScaleSheetLayoutView="80" workbookViewId="0">
      <pane xSplit="2" ySplit="6" topLeftCell="C82" activePane="bottomRight" state="frozen"/>
      <selection activeCell="A8" sqref="A8:A75"/>
      <selection pane="topRight" activeCell="A8" sqref="A8:A75"/>
      <selection pane="bottomLeft" activeCell="A8" sqref="A8:A75"/>
      <selection pane="bottomRight" activeCell="B91" sqref="B91"/>
    </sheetView>
  </sheetViews>
  <sheetFormatPr defaultRowHeight="15"/>
  <cols>
    <col min="1" max="1" width="5" style="3" bestFit="1" customWidth="1"/>
    <col min="2" max="2" width="43" style="3" customWidth="1"/>
    <col min="3" max="3" width="17.140625" style="3" customWidth="1"/>
    <col min="4" max="4" width="17.7109375" style="3" customWidth="1"/>
    <col min="5" max="5" width="11.7109375" style="3" customWidth="1"/>
    <col min="6" max="6" width="15.85546875" style="3" customWidth="1"/>
    <col min="7" max="7" width="17.42578125" style="3" bestFit="1" customWidth="1"/>
    <col min="8" max="8" width="11.7109375" style="3" customWidth="1"/>
    <col min="9" max="9" width="16" style="3" customWidth="1"/>
    <col min="10" max="10" width="16.28515625" style="3" customWidth="1"/>
    <col min="11" max="11" width="15.5703125" style="3" customWidth="1"/>
    <col min="12" max="12" width="20.140625" style="3" customWidth="1"/>
    <col min="13" max="13" width="13" style="3" customWidth="1"/>
    <col min="14" max="14" width="11" style="3" customWidth="1"/>
    <col min="15" max="15" width="13" style="3" customWidth="1"/>
    <col min="16" max="16" width="14.42578125" style="3" customWidth="1"/>
    <col min="17" max="17" width="13.140625" style="3" customWidth="1"/>
    <col min="18" max="18" width="10.85546875" style="3" bestFit="1" customWidth="1"/>
    <col min="19" max="16384" width="9.140625" style="3"/>
  </cols>
  <sheetData>
    <row r="1" spans="1:64" ht="15.75">
      <c r="R1" s="22" t="s">
        <v>110</v>
      </c>
    </row>
    <row r="2" spans="1:64" ht="24.75" customHeight="1">
      <c r="D2" s="126" t="s">
        <v>149</v>
      </c>
      <c r="E2" s="126"/>
      <c r="F2" s="126"/>
      <c r="G2" s="126"/>
      <c r="H2" s="126"/>
      <c r="I2" s="126"/>
      <c r="J2" s="126"/>
    </row>
    <row r="5" spans="1:64" s="40" customFormat="1" ht="51" customHeight="1">
      <c r="A5" s="142" t="s">
        <v>88</v>
      </c>
      <c r="B5" s="142" t="s">
        <v>98</v>
      </c>
      <c r="C5" s="143" t="s">
        <v>111</v>
      </c>
      <c r="D5" s="144"/>
      <c r="E5" s="145"/>
      <c r="F5" s="146" t="s">
        <v>112</v>
      </c>
      <c r="G5" s="146"/>
      <c r="H5" s="146"/>
      <c r="I5" s="146" t="s">
        <v>113</v>
      </c>
      <c r="J5" s="146"/>
      <c r="K5" s="146"/>
      <c r="L5" s="141" t="s">
        <v>114</v>
      </c>
      <c r="M5" s="142" t="s">
        <v>115</v>
      </c>
      <c r="N5" s="142"/>
      <c r="O5" s="142" t="s">
        <v>116</v>
      </c>
      <c r="P5" s="142" t="s">
        <v>117</v>
      </c>
      <c r="Q5" s="142"/>
      <c r="R5" s="142"/>
      <c r="S5" s="3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</row>
    <row r="6" spans="1:64" s="40" customFormat="1" ht="92.25" customHeight="1">
      <c r="A6" s="142"/>
      <c r="B6" s="142"/>
      <c r="C6" s="25" t="s">
        <v>150</v>
      </c>
      <c r="D6" s="25" t="s">
        <v>118</v>
      </c>
      <c r="E6" s="25" t="s">
        <v>119</v>
      </c>
      <c r="F6" s="25" t="s">
        <v>120</v>
      </c>
      <c r="G6" s="25" t="s">
        <v>121</v>
      </c>
      <c r="H6" s="25" t="s">
        <v>119</v>
      </c>
      <c r="I6" s="25" t="s">
        <v>122</v>
      </c>
      <c r="J6" s="25" t="s">
        <v>121</v>
      </c>
      <c r="K6" s="25" t="s">
        <v>123</v>
      </c>
      <c r="L6" s="141"/>
      <c r="M6" s="25" t="s">
        <v>124</v>
      </c>
      <c r="N6" s="25" t="s">
        <v>125</v>
      </c>
      <c r="O6" s="142"/>
      <c r="P6" s="25" t="s">
        <v>126</v>
      </c>
      <c r="Q6" s="25" t="s">
        <v>127</v>
      </c>
      <c r="R6" s="25" t="s">
        <v>128</v>
      </c>
      <c r="S6" s="3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</row>
    <row r="7" spans="1:64" s="40" customFormat="1" ht="30">
      <c r="A7" s="47">
        <v>1</v>
      </c>
      <c r="B7" s="51" t="s">
        <v>18</v>
      </c>
      <c r="C7" s="69">
        <v>448.89208000000002</v>
      </c>
      <c r="D7" s="69">
        <v>268.65373</v>
      </c>
      <c r="E7" s="64">
        <f t="shared" ref="E7:E37" si="0">((C7-D7)/C7)*100</f>
        <v>40.151822237540927</v>
      </c>
      <c r="F7" s="69">
        <v>6550.3392800000001</v>
      </c>
      <c r="G7" s="69">
        <v>320.5881500000005</v>
      </c>
      <c r="H7" s="64">
        <f t="shared" ref="H7:H38" si="1">((F7-G7)/F7)*100</f>
        <v>95.105777940711491</v>
      </c>
      <c r="I7" s="69">
        <v>0</v>
      </c>
      <c r="J7" s="69">
        <v>0</v>
      </c>
      <c r="K7" s="64">
        <v>0</v>
      </c>
      <c r="L7" s="69">
        <v>1529.7</v>
      </c>
      <c r="M7" s="69">
        <v>0</v>
      </c>
      <c r="N7" s="69">
        <v>0</v>
      </c>
      <c r="O7" s="84" t="s">
        <v>189</v>
      </c>
      <c r="P7" s="64">
        <v>0</v>
      </c>
      <c r="Q7" s="64">
        <v>0</v>
      </c>
      <c r="R7" s="64">
        <v>0</v>
      </c>
      <c r="S7" s="3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</row>
    <row r="8" spans="1:64" s="40" customFormat="1" ht="30">
      <c r="A8" s="47">
        <v>2</v>
      </c>
      <c r="B8" s="51" t="s">
        <v>19</v>
      </c>
      <c r="C8" s="69">
        <v>5624.06041</v>
      </c>
      <c r="D8" s="69">
        <v>2086.5266700000002</v>
      </c>
      <c r="E8" s="64">
        <f t="shared" si="0"/>
        <v>62.899995414522934</v>
      </c>
      <c r="F8" s="69">
        <v>3503.45586</v>
      </c>
      <c r="G8" s="69">
        <v>592.24315999999999</v>
      </c>
      <c r="H8" s="64">
        <f t="shared" si="1"/>
        <v>83.095458208513008</v>
      </c>
      <c r="I8" s="69">
        <v>0</v>
      </c>
      <c r="J8" s="69">
        <v>0</v>
      </c>
      <c r="K8" s="64">
        <v>0</v>
      </c>
      <c r="L8" s="69">
        <v>897.11</v>
      </c>
      <c r="M8" s="69">
        <v>0</v>
      </c>
      <c r="N8" s="69">
        <v>0</v>
      </c>
      <c r="O8" s="84" t="s">
        <v>189</v>
      </c>
      <c r="P8" s="64">
        <v>0</v>
      </c>
      <c r="Q8" s="64">
        <v>0</v>
      </c>
      <c r="R8" s="64">
        <v>0</v>
      </c>
      <c r="S8" s="3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64" s="40" customFormat="1" ht="30">
      <c r="A9" s="47">
        <v>3</v>
      </c>
      <c r="B9" s="51" t="s">
        <v>20</v>
      </c>
      <c r="C9" s="69">
        <v>1262.1927900000001</v>
      </c>
      <c r="D9" s="69">
        <v>253.41451000000006</v>
      </c>
      <c r="E9" s="64">
        <f t="shared" si="0"/>
        <v>79.922678056178725</v>
      </c>
      <c r="F9" s="69">
        <v>5017.4147999999996</v>
      </c>
      <c r="G9" s="69">
        <v>410.89727999999923</v>
      </c>
      <c r="H9" s="64">
        <f t="shared" si="1"/>
        <v>91.81057782984179</v>
      </c>
      <c r="I9" s="69">
        <v>0</v>
      </c>
      <c r="J9" s="69">
        <v>0</v>
      </c>
      <c r="K9" s="64">
        <v>0</v>
      </c>
      <c r="L9" s="69">
        <v>1086</v>
      </c>
      <c r="M9" s="69">
        <v>205.29</v>
      </c>
      <c r="N9" s="69">
        <v>0</v>
      </c>
      <c r="O9" s="84" t="s">
        <v>189</v>
      </c>
      <c r="P9" s="64">
        <v>0</v>
      </c>
      <c r="Q9" s="64">
        <v>0</v>
      </c>
      <c r="R9" s="64">
        <v>0</v>
      </c>
      <c r="S9" s="3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64" s="40" customFormat="1" ht="30">
      <c r="A10" s="47">
        <v>4</v>
      </c>
      <c r="B10" s="51" t="s">
        <v>21</v>
      </c>
      <c r="C10" s="69">
        <v>23156.626329999999</v>
      </c>
      <c r="D10" s="69">
        <v>832.64457000000039</v>
      </c>
      <c r="E10" s="64">
        <f t="shared" si="0"/>
        <v>96.40429241231358</v>
      </c>
      <c r="F10" s="69">
        <v>3832.8822</v>
      </c>
      <c r="G10" s="69">
        <v>197.1252599999998</v>
      </c>
      <c r="H10" s="64">
        <f t="shared" si="1"/>
        <v>94.856996648631679</v>
      </c>
      <c r="I10" s="69">
        <v>0</v>
      </c>
      <c r="J10" s="69">
        <v>0</v>
      </c>
      <c r="K10" s="64">
        <v>0</v>
      </c>
      <c r="L10" s="69">
        <v>1907.26</v>
      </c>
      <c r="M10" s="69">
        <v>0</v>
      </c>
      <c r="N10" s="69">
        <v>0</v>
      </c>
      <c r="O10" s="84" t="s">
        <v>189</v>
      </c>
      <c r="P10" s="64">
        <v>0</v>
      </c>
      <c r="Q10" s="64">
        <v>0</v>
      </c>
      <c r="R10" s="64">
        <v>0</v>
      </c>
      <c r="S10" s="3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64" s="40" customFormat="1" ht="30">
      <c r="A11" s="47">
        <v>5</v>
      </c>
      <c r="B11" s="51" t="s">
        <v>22</v>
      </c>
      <c r="C11" s="69">
        <v>46585.292300000001</v>
      </c>
      <c r="D11" s="69">
        <v>37210.857459999999</v>
      </c>
      <c r="E11" s="64">
        <f t="shared" si="0"/>
        <v>20.123164151532009</v>
      </c>
      <c r="F11" s="69">
        <v>6459.6126700000004</v>
      </c>
      <c r="G11" s="69">
        <v>732.90980000000036</v>
      </c>
      <c r="H11" s="64">
        <f t="shared" si="1"/>
        <v>88.653966771044807</v>
      </c>
      <c r="I11" s="69">
        <v>0</v>
      </c>
      <c r="J11" s="69">
        <v>0</v>
      </c>
      <c r="K11" s="64">
        <v>0</v>
      </c>
      <c r="L11" s="69">
        <v>2320.1999999999998</v>
      </c>
      <c r="M11" s="69">
        <v>0</v>
      </c>
      <c r="N11" s="69">
        <v>0</v>
      </c>
      <c r="O11" s="84" t="s">
        <v>189</v>
      </c>
      <c r="P11" s="64">
        <v>0</v>
      </c>
      <c r="Q11" s="64">
        <v>0</v>
      </c>
      <c r="R11" s="64">
        <v>0</v>
      </c>
      <c r="S11" s="3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64" ht="30">
      <c r="A12" s="47">
        <v>6</v>
      </c>
      <c r="B12" s="51" t="s">
        <v>23</v>
      </c>
      <c r="C12" s="69">
        <v>842.63991999999996</v>
      </c>
      <c r="D12" s="69">
        <v>339.85408999999999</v>
      </c>
      <c r="E12" s="64">
        <f t="shared" si="0"/>
        <v>59.667933842963436</v>
      </c>
      <c r="F12" s="69">
        <v>5040.3819000000003</v>
      </c>
      <c r="G12" s="69">
        <v>705.32146999999986</v>
      </c>
      <c r="H12" s="64">
        <f t="shared" si="1"/>
        <v>86.006586723121131</v>
      </c>
      <c r="I12" s="69">
        <v>49.87</v>
      </c>
      <c r="J12" s="69">
        <v>3.2999999999999972</v>
      </c>
      <c r="K12" s="64">
        <f t="shared" ref="K12:K20" si="2">((I12-J12)/I12)*100</f>
        <v>93.382795267696011</v>
      </c>
      <c r="L12" s="69">
        <v>1945.1</v>
      </c>
      <c r="M12" s="69">
        <v>0</v>
      </c>
      <c r="N12" s="69">
        <v>0</v>
      </c>
      <c r="O12" s="84" t="s">
        <v>189</v>
      </c>
      <c r="P12" s="64">
        <v>0</v>
      </c>
      <c r="Q12" s="64">
        <v>0</v>
      </c>
      <c r="R12" s="64">
        <v>0</v>
      </c>
    </row>
    <row r="13" spans="1:64" ht="30">
      <c r="A13" s="47">
        <v>7</v>
      </c>
      <c r="B13" s="51" t="s">
        <v>24</v>
      </c>
      <c r="C13" s="69">
        <v>114245.09699999999</v>
      </c>
      <c r="D13" s="69">
        <v>85164.720459999997</v>
      </c>
      <c r="E13" s="64">
        <f t="shared" si="0"/>
        <v>25.454375989544651</v>
      </c>
      <c r="F13" s="69">
        <v>25992.94556</v>
      </c>
      <c r="G13" s="69">
        <v>3884.8202899999997</v>
      </c>
      <c r="H13" s="64">
        <f t="shared" si="1"/>
        <v>85.054328371393709</v>
      </c>
      <c r="I13" s="69">
        <v>6860.5175900000004</v>
      </c>
      <c r="J13" s="69">
        <v>0</v>
      </c>
      <c r="K13" s="64">
        <f t="shared" si="2"/>
        <v>100</v>
      </c>
      <c r="L13" s="69">
        <v>6621.94</v>
      </c>
      <c r="M13" s="69">
        <v>0</v>
      </c>
      <c r="N13" s="69">
        <v>0</v>
      </c>
      <c r="O13" s="84" t="s">
        <v>189</v>
      </c>
      <c r="P13" s="64">
        <v>0</v>
      </c>
      <c r="Q13" s="64">
        <v>0</v>
      </c>
      <c r="R13" s="64">
        <v>0</v>
      </c>
    </row>
    <row r="14" spans="1:64">
      <c r="A14" s="47">
        <v>8</v>
      </c>
      <c r="B14" s="51" t="s">
        <v>25</v>
      </c>
      <c r="C14" s="69">
        <v>4174.9146199999996</v>
      </c>
      <c r="D14" s="69">
        <v>1113.1859199999994</v>
      </c>
      <c r="E14" s="64">
        <f t="shared" si="0"/>
        <v>73.336318911355377</v>
      </c>
      <c r="F14" s="69">
        <v>20050.970450000001</v>
      </c>
      <c r="G14" s="69">
        <v>2358.4571600000017</v>
      </c>
      <c r="H14" s="64">
        <f t="shared" si="1"/>
        <v>88.237690709877825</v>
      </c>
      <c r="I14" s="69">
        <v>3053.1155600000002</v>
      </c>
      <c r="J14" s="69">
        <v>0</v>
      </c>
      <c r="K14" s="64">
        <f t="shared" si="2"/>
        <v>100</v>
      </c>
      <c r="L14" s="69">
        <v>2565.71</v>
      </c>
      <c r="M14" s="69">
        <v>0</v>
      </c>
      <c r="N14" s="69">
        <v>0</v>
      </c>
      <c r="O14" s="84" t="s">
        <v>189</v>
      </c>
      <c r="P14" s="64">
        <v>0</v>
      </c>
      <c r="Q14" s="64">
        <v>0</v>
      </c>
      <c r="R14" s="64">
        <v>0</v>
      </c>
    </row>
    <row r="15" spans="1:64">
      <c r="A15" s="47">
        <v>9</v>
      </c>
      <c r="B15" s="51" t="s">
        <v>26</v>
      </c>
      <c r="C15" s="69">
        <v>79495.751740000007</v>
      </c>
      <c r="D15" s="69">
        <v>65346.199200000003</v>
      </c>
      <c r="E15" s="64">
        <f t="shared" si="0"/>
        <v>17.799130431872314</v>
      </c>
      <c r="F15" s="69">
        <v>12016.107459999999</v>
      </c>
      <c r="G15" s="69">
        <v>308.61307999999917</v>
      </c>
      <c r="H15" s="64">
        <f t="shared" si="1"/>
        <v>97.431671770352168</v>
      </c>
      <c r="I15" s="69">
        <v>2998.4679900000001</v>
      </c>
      <c r="J15" s="69">
        <v>0</v>
      </c>
      <c r="K15" s="64">
        <f t="shared" si="2"/>
        <v>100</v>
      </c>
      <c r="L15" s="69">
        <v>2427</v>
      </c>
      <c r="M15" s="69">
        <v>0</v>
      </c>
      <c r="N15" s="69">
        <v>0</v>
      </c>
      <c r="O15" s="84" t="s">
        <v>189</v>
      </c>
      <c r="P15" s="64">
        <v>0</v>
      </c>
      <c r="Q15" s="64">
        <v>0</v>
      </c>
      <c r="R15" s="64">
        <v>0</v>
      </c>
    </row>
    <row r="16" spans="1:64" ht="30">
      <c r="A16" s="47">
        <v>10</v>
      </c>
      <c r="B16" s="51" t="s">
        <v>27</v>
      </c>
      <c r="C16" s="69">
        <v>5585.21792</v>
      </c>
      <c r="D16" s="69">
        <v>1779.8345100000001</v>
      </c>
      <c r="E16" s="64">
        <f t="shared" si="0"/>
        <v>68.133123264060572</v>
      </c>
      <c r="F16" s="69">
        <v>12581.00963</v>
      </c>
      <c r="G16" s="69">
        <v>1391.4220400000013</v>
      </c>
      <c r="H16" s="64">
        <f t="shared" si="1"/>
        <v>88.940299062468796</v>
      </c>
      <c r="I16" s="69">
        <v>3242.3143</v>
      </c>
      <c r="J16" s="70">
        <v>0</v>
      </c>
      <c r="K16" s="64">
        <f t="shared" si="2"/>
        <v>100</v>
      </c>
      <c r="L16" s="69">
        <v>2625</v>
      </c>
      <c r="M16" s="69">
        <v>0</v>
      </c>
      <c r="N16" s="69">
        <v>0</v>
      </c>
      <c r="O16" s="84" t="s">
        <v>189</v>
      </c>
      <c r="P16" s="64">
        <v>0</v>
      </c>
      <c r="Q16" s="64">
        <v>0</v>
      </c>
      <c r="R16" s="64">
        <v>0</v>
      </c>
    </row>
    <row r="17" spans="1:18" ht="30">
      <c r="A17" s="47">
        <v>11</v>
      </c>
      <c r="B17" s="51" t="s">
        <v>28</v>
      </c>
      <c r="C17" s="69">
        <v>80361.171719999998</v>
      </c>
      <c r="D17" s="69">
        <v>69821.649799999999</v>
      </c>
      <c r="E17" s="64">
        <f t="shared" si="0"/>
        <v>13.115191944590526</v>
      </c>
      <c r="F17" s="69">
        <v>18997.384429999998</v>
      </c>
      <c r="G17" s="69">
        <v>3077.4456899999986</v>
      </c>
      <c r="H17" s="64">
        <f t="shared" si="1"/>
        <v>83.800687398101999</v>
      </c>
      <c r="I17" s="69">
        <v>2623.9273899999998</v>
      </c>
      <c r="J17" s="70">
        <v>242.71216000000004</v>
      </c>
      <c r="K17" s="64">
        <f t="shared" si="2"/>
        <v>90.750042820354111</v>
      </c>
      <c r="L17" s="69">
        <v>1821.1</v>
      </c>
      <c r="M17" s="69">
        <v>0</v>
      </c>
      <c r="N17" s="69">
        <v>0</v>
      </c>
      <c r="O17" s="84" t="s">
        <v>189</v>
      </c>
      <c r="P17" s="64">
        <v>0</v>
      </c>
      <c r="Q17" s="64">
        <v>0</v>
      </c>
      <c r="R17" s="64">
        <v>0</v>
      </c>
    </row>
    <row r="18" spans="1:18" ht="30">
      <c r="A18" s="47">
        <v>12</v>
      </c>
      <c r="B18" s="51" t="s">
        <v>29</v>
      </c>
      <c r="C18" s="69">
        <v>32055.15712</v>
      </c>
      <c r="D18" s="69">
        <v>16471.480799999998</v>
      </c>
      <c r="E18" s="64">
        <f t="shared" si="0"/>
        <v>48.615192437403351</v>
      </c>
      <c r="F18" s="69">
        <v>11885.168470000001</v>
      </c>
      <c r="G18" s="69">
        <v>789.66654999999992</v>
      </c>
      <c r="H18" s="64">
        <f t="shared" si="1"/>
        <v>93.355865741463901</v>
      </c>
      <c r="I18" s="69">
        <v>3328.0111299999999</v>
      </c>
      <c r="J18" s="70">
        <v>0</v>
      </c>
      <c r="K18" s="64">
        <f t="shared" si="2"/>
        <v>100</v>
      </c>
      <c r="L18" s="69">
        <v>2530.6999999999998</v>
      </c>
      <c r="M18" s="69">
        <v>0</v>
      </c>
      <c r="N18" s="69">
        <v>0</v>
      </c>
      <c r="O18" s="84" t="s">
        <v>189</v>
      </c>
      <c r="P18" s="64">
        <v>0</v>
      </c>
      <c r="Q18" s="64">
        <v>0</v>
      </c>
      <c r="R18" s="64">
        <v>0</v>
      </c>
    </row>
    <row r="19" spans="1:18" ht="30">
      <c r="A19" s="47">
        <v>13</v>
      </c>
      <c r="B19" s="51" t="s">
        <v>30</v>
      </c>
      <c r="C19" s="69">
        <v>21371.371640000001</v>
      </c>
      <c r="D19" s="69">
        <v>7120.6299900000013</v>
      </c>
      <c r="E19" s="64">
        <f t="shared" si="0"/>
        <v>66.681455407042833</v>
      </c>
      <c r="F19" s="69">
        <v>18056.94497</v>
      </c>
      <c r="G19" s="69">
        <v>3500.2145899999996</v>
      </c>
      <c r="H19" s="64">
        <f t="shared" si="1"/>
        <v>80.615687782095506</v>
      </c>
      <c r="I19" s="69">
        <v>4386.4966700000004</v>
      </c>
      <c r="J19" s="69">
        <v>0</v>
      </c>
      <c r="K19" s="64">
        <f t="shared" si="2"/>
        <v>100</v>
      </c>
      <c r="L19" s="69">
        <v>4181.6000000000004</v>
      </c>
      <c r="M19" s="69">
        <v>0</v>
      </c>
      <c r="N19" s="69">
        <v>0</v>
      </c>
      <c r="O19" s="84" t="s">
        <v>189</v>
      </c>
      <c r="P19" s="64">
        <v>0</v>
      </c>
      <c r="Q19" s="64">
        <v>0</v>
      </c>
      <c r="R19" s="64">
        <v>0</v>
      </c>
    </row>
    <row r="20" spans="1:18">
      <c r="A20" s="47">
        <v>14</v>
      </c>
      <c r="B20" s="51" t="s">
        <v>31</v>
      </c>
      <c r="C20" s="69">
        <v>198726.30634000001</v>
      </c>
      <c r="D20" s="69">
        <v>158027.01435000001</v>
      </c>
      <c r="E20" s="64">
        <f t="shared" si="0"/>
        <v>20.480072688699678</v>
      </c>
      <c r="F20" s="69">
        <v>27641.711439999999</v>
      </c>
      <c r="G20" s="69">
        <v>4485.5375700000004</v>
      </c>
      <c r="H20" s="64">
        <f t="shared" si="1"/>
        <v>83.77257652900235</v>
      </c>
      <c r="I20" s="69">
        <v>2636.6875100000002</v>
      </c>
      <c r="J20" s="69">
        <v>0</v>
      </c>
      <c r="K20" s="64">
        <f t="shared" si="2"/>
        <v>100</v>
      </c>
      <c r="L20" s="69">
        <v>7612.33</v>
      </c>
      <c r="M20" s="69">
        <v>0</v>
      </c>
      <c r="N20" s="69">
        <v>0</v>
      </c>
      <c r="O20" s="84" t="s">
        <v>189</v>
      </c>
      <c r="P20" s="64">
        <v>0</v>
      </c>
      <c r="Q20" s="64">
        <v>0</v>
      </c>
      <c r="R20" s="64">
        <v>0</v>
      </c>
    </row>
    <row r="21" spans="1:18" ht="30">
      <c r="A21" s="47">
        <v>15</v>
      </c>
      <c r="B21" s="50" t="s">
        <v>32</v>
      </c>
      <c r="C21" s="69">
        <v>7158.2845900000002</v>
      </c>
      <c r="D21" s="69">
        <v>4896.2666600000002</v>
      </c>
      <c r="E21" s="64">
        <f t="shared" si="0"/>
        <v>31.599999993853274</v>
      </c>
      <c r="F21" s="69">
        <v>2803.5079500000002</v>
      </c>
      <c r="G21" s="69">
        <v>96.059230000000298</v>
      </c>
      <c r="H21" s="64">
        <f t="shared" si="1"/>
        <v>96.573605935378197</v>
      </c>
      <c r="I21" s="69">
        <v>0</v>
      </c>
      <c r="J21" s="69">
        <v>0</v>
      </c>
      <c r="K21" s="64">
        <v>0</v>
      </c>
      <c r="L21" s="69">
        <v>1020.8</v>
      </c>
      <c r="M21" s="69">
        <v>0</v>
      </c>
      <c r="N21" s="69">
        <v>0</v>
      </c>
      <c r="O21" s="84" t="s">
        <v>189</v>
      </c>
      <c r="P21" s="64">
        <v>0</v>
      </c>
      <c r="Q21" s="64">
        <v>0</v>
      </c>
      <c r="R21" s="64">
        <v>0</v>
      </c>
    </row>
    <row r="22" spans="1:18" ht="30">
      <c r="A22" s="47">
        <v>16</v>
      </c>
      <c r="B22" s="51" t="s">
        <v>33</v>
      </c>
      <c r="C22" s="69">
        <v>10031.931</v>
      </c>
      <c r="D22" s="69">
        <v>5216.6198700000004</v>
      </c>
      <c r="E22" s="64">
        <f t="shared" si="0"/>
        <v>47.999843001312506</v>
      </c>
      <c r="F22" s="69">
        <v>4194.6110500000004</v>
      </c>
      <c r="G22" s="69">
        <v>346.12631000000056</v>
      </c>
      <c r="H22" s="64">
        <f t="shared" si="1"/>
        <v>91.748309774752528</v>
      </c>
      <c r="I22" s="69">
        <v>0</v>
      </c>
      <c r="J22" s="69">
        <v>0</v>
      </c>
      <c r="K22" s="64">
        <v>0</v>
      </c>
      <c r="L22" s="69">
        <v>1092.5</v>
      </c>
      <c r="M22" s="69">
        <v>0</v>
      </c>
      <c r="N22" s="69">
        <v>0</v>
      </c>
      <c r="O22" s="84" t="s">
        <v>189</v>
      </c>
      <c r="P22" s="69">
        <v>0</v>
      </c>
      <c r="Q22" s="69">
        <v>0</v>
      </c>
      <c r="R22" s="69">
        <v>0</v>
      </c>
    </row>
    <row r="23" spans="1:18" ht="30">
      <c r="A23" s="47">
        <v>17</v>
      </c>
      <c r="B23" s="50" t="s">
        <v>34</v>
      </c>
      <c r="C23" s="69">
        <v>173809.81247</v>
      </c>
      <c r="D23" s="69">
        <v>171991.81706</v>
      </c>
      <c r="E23" s="64">
        <f t="shared" si="0"/>
        <v>1.0459682247881106</v>
      </c>
      <c r="F23" s="69">
        <v>5450.2012699999996</v>
      </c>
      <c r="G23" s="69">
        <v>890.24038999999993</v>
      </c>
      <c r="H23" s="64">
        <f t="shared" si="1"/>
        <v>83.665917167128768</v>
      </c>
      <c r="I23" s="69">
        <v>0</v>
      </c>
      <c r="J23" s="69">
        <v>0</v>
      </c>
      <c r="K23" s="64">
        <v>0</v>
      </c>
      <c r="L23" s="69">
        <v>4124.6000000000004</v>
      </c>
      <c r="M23" s="69">
        <v>0</v>
      </c>
      <c r="N23" s="69">
        <v>0</v>
      </c>
      <c r="O23" s="84" t="s">
        <v>189</v>
      </c>
      <c r="P23" s="69">
        <v>0</v>
      </c>
      <c r="Q23" s="69">
        <v>0</v>
      </c>
      <c r="R23" s="69">
        <v>0</v>
      </c>
    </row>
    <row r="24" spans="1:18" ht="30">
      <c r="A24" s="47">
        <v>18</v>
      </c>
      <c r="B24" s="51" t="s">
        <v>35</v>
      </c>
      <c r="C24" s="69">
        <v>56439.941899999998</v>
      </c>
      <c r="D24" s="69">
        <v>49122.511780000001</v>
      </c>
      <c r="E24" s="64">
        <f t="shared" si="0"/>
        <v>12.964985210234595</v>
      </c>
      <c r="F24" s="69">
        <v>4922.6075000000001</v>
      </c>
      <c r="G24" s="69">
        <v>785.51310000000012</v>
      </c>
      <c r="H24" s="64">
        <f t="shared" si="1"/>
        <v>84.0427436069197</v>
      </c>
      <c r="I24" s="69">
        <v>0</v>
      </c>
      <c r="J24" s="69">
        <v>0</v>
      </c>
      <c r="K24" s="64">
        <v>0</v>
      </c>
      <c r="L24" s="69">
        <v>1673.8</v>
      </c>
      <c r="M24" s="69">
        <v>0</v>
      </c>
      <c r="N24" s="69">
        <v>0</v>
      </c>
      <c r="O24" s="84" t="s">
        <v>189</v>
      </c>
      <c r="P24" s="64">
        <v>0</v>
      </c>
      <c r="Q24" s="64">
        <v>0</v>
      </c>
      <c r="R24" s="64">
        <v>0</v>
      </c>
    </row>
    <row r="25" spans="1:18">
      <c r="A25" s="47">
        <v>19</v>
      </c>
      <c r="B25" s="51" t="s">
        <v>36</v>
      </c>
      <c r="C25" s="69">
        <v>4950.9269999999997</v>
      </c>
      <c r="D25" s="69">
        <v>3749.8817799999997</v>
      </c>
      <c r="E25" s="64">
        <f t="shared" si="0"/>
        <v>24.258996749497623</v>
      </c>
      <c r="F25" s="69">
        <v>1937.6904199999999</v>
      </c>
      <c r="G25" s="69">
        <v>67.847919999999931</v>
      </c>
      <c r="H25" s="64">
        <f t="shared" si="1"/>
        <v>96.498516001333172</v>
      </c>
      <c r="I25" s="69">
        <v>5.1139999999999999</v>
      </c>
      <c r="J25" s="69">
        <v>0</v>
      </c>
      <c r="K25" s="64">
        <f>((I25-J25)/I25)*100</f>
        <v>100</v>
      </c>
      <c r="L25" s="69">
        <v>692.89</v>
      </c>
      <c r="M25" s="69">
        <v>0</v>
      </c>
      <c r="N25" s="69">
        <v>0</v>
      </c>
      <c r="O25" s="84" t="s">
        <v>189</v>
      </c>
      <c r="P25" s="64">
        <v>0</v>
      </c>
      <c r="Q25" s="64">
        <v>0</v>
      </c>
      <c r="R25" s="64">
        <v>0</v>
      </c>
    </row>
    <row r="26" spans="1:18" ht="30">
      <c r="A26" s="47">
        <v>20</v>
      </c>
      <c r="B26" s="51" t="s">
        <v>37</v>
      </c>
      <c r="C26" s="69">
        <v>12674.578659999999</v>
      </c>
      <c r="D26" s="69">
        <v>1207.5769599999985</v>
      </c>
      <c r="E26" s="64">
        <f t="shared" si="0"/>
        <v>90.47244888849032</v>
      </c>
      <c r="F26" s="69">
        <v>3513.3194699999999</v>
      </c>
      <c r="G26" s="69">
        <v>261.66870999999992</v>
      </c>
      <c r="H26" s="64">
        <f t="shared" si="1"/>
        <v>92.552094614954001</v>
      </c>
      <c r="I26" s="69">
        <v>0</v>
      </c>
      <c r="J26" s="69">
        <v>0</v>
      </c>
      <c r="K26" s="64">
        <v>0</v>
      </c>
      <c r="L26" s="69">
        <v>1070</v>
      </c>
      <c r="M26" s="69">
        <v>219.9</v>
      </c>
      <c r="N26" s="69">
        <v>0</v>
      </c>
      <c r="O26" s="84" t="s">
        <v>189</v>
      </c>
      <c r="P26" s="64">
        <v>0</v>
      </c>
      <c r="Q26" s="64">
        <v>0</v>
      </c>
      <c r="R26" s="64">
        <v>0</v>
      </c>
    </row>
    <row r="27" spans="1:18" ht="30">
      <c r="A27" s="47">
        <v>21</v>
      </c>
      <c r="B27" s="51" t="s">
        <v>38</v>
      </c>
      <c r="C27" s="69">
        <v>9359.5428900000006</v>
      </c>
      <c r="D27" s="69">
        <v>5728.04025</v>
      </c>
      <c r="E27" s="64">
        <f t="shared" si="0"/>
        <v>38.799999985896747</v>
      </c>
      <c r="F27" s="69">
        <v>4305.9280099999996</v>
      </c>
      <c r="G27" s="69">
        <v>750.74355999999943</v>
      </c>
      <c r="H27" s="64">
        <f t="shared" si="1"/>
        <v>82.564883614949252</v>
      </c>
      <c r="I27" s="69">
        <v>0</v>
      </c>
      <c r="J27" s="69">
        <v>0</v>
      </c>
      <c r="K27" s="64">
        <v>0</v>
      </c>
      <c r="L27" s="69">
        <v>975.86</v>
      </c>
      <c r="M27" s="69">
        <v>0</v>
      </c>
      <c r="N27" s="69">
        <v>0</v>
      </c>
      <c r="O27" s="84" t="s">
        <v>189</v>
      </c>
      <c r="P27" s="64">
        <v>0</v>
      </c>
      <c r="Q27" s="64">
        <v>0</v>
      </c>
      <c r="R27" s="64">
        <v>0</v>
      </c>
    </row>
    <row r="28" spans="1:18" ht="30">
      <c r="A28" s="47">
        <v>22</v>
      </c>
      <c r="B28" s="51" t="s">
        <v>39</v>
      </c>
      <c r="C28" s="69">
        <v>90.426000000000002</v>
      </c>
      <c r="D28" s="69">
        <v>0</v>
      </c>
      <c r="E28" s="64">
        <f t="shared" si="0"/>
        <v>100</v>
      </c>
      <c r="F28" s="69">
        <v>1433.58123</v>
      </c>
      <c r="G28" s="69">
        <v>274.0919100000001</v>
      </c>
      <c r="H28" s="64">
        <f t="shared" si="1"/>
        <v>80.880615324462639</v>
      </c>
      <c r="I28" s="69">
        <v>0</v>
      </c>
      <c r="J28" s="69">
        <v>0</v>
      </c>
      <c r="K28" s="64">
        <v>0</v>
      </c>
      <c r="L28" s="69">
        <v>355.7</v>
      </c>
      <c r="M28" s="69">
        <v>0</v>
      </c>
      <c r="N28" s="69">
        <v>0</v>
      </c>
      <c r="O28" s="84" t="s">
        <v>189</v>
      </c>
      <c r="P28" s="64">
        <v>0</v>
      </c>
      <c r="Q28" s="64">
        <v>0</v>
      </c>
      <c r="R28" s="64">
        <v>0</v>
      </c>
    </row>
    <row r="29" spans="1:18" ht="30">
      <c r="A29" s="47">
        <v>23</v>
      </c>
      <c r="B29" s="51" t="s">
        <v>40</v>
      </c>
      <c r="C29" s="69">
        <v>4003.1657700000001</v>
      </c>
      <c r="D29" s="69">
        <v>212.20479000000023</v>
      </c>
      <c r="E29" s="64">
        <f t="shared" si="0"/>
        <v>94.699075626838209</v>
      </c>
      <c r="F29" s="69">
        <v>3121.1771699999999</v>
      </c>
      <c r="G29" s="69">
        <v>224.9362000000001</v>
      </c>
      <c r="H29" s="64">
        <f t="shared" si="1"/>
        <v>92.793225512411396</v>
      </c>
      <c r="I29" s="69">
        <v>0</v>
      </c>
      <c r="J29" s="69">
        <v>0</v>
      </c>
      <c r="K29" s="64">
        <v>0</v>
      </c>
      <c r="L29" s="69">
        <v>753.82</v>
      </c>
      <c r="M29" s="69">
        <v>0</v>
      </c>
      <c r="N29" s="69">
        <v>0</v>
      </c>
      <c r="O29" s="84" t="s">
        <v>189</v>
      </c>
      <c r="P29" s="64">
        <v>0</v>
      </c>
      <c r="Q29" s="64">
        <v>0</v>
      </c>
      <c r="R29" s="64">
        <v>0</v>
      </c>
    </row>
    <row r="30" spans="1:18">
      <c r="A30" s="47">
        <v>24</v>
      </c>
      <c r="B30" s="51" t="s">
        <v>41</v>
      </c>
      <c r="C30" s="69">
        <v>491.14463999999998</v>
      </c>
      <c r="D30" s="69">
        <v>292.23168999999996</v>
      </c>
      <c r="E30" s="64">
        <f t="shared" si="0"/>
        <v>40.499871891099133</v>
      </c>
      <c r="F30" s="69">
        <v>2725.4762300000002</v>
      </c>
      <c r="G30" s="69">
        <v>198.74567000000025</v>
      </c>
      <c r="H30" s="64">
        <f t="shared" si="1"/>
        <v>92.707855316720185</v>
      </c>
      <c r="I30" s="69">
        <v>0</v>
      </c>
      <c r="J30" s="69">
        <v>0</v>
      </c>
      <c r="K30" s="64">
        <v>0</v>
      </c>
      <c r="L30" s="69">
        <v>729</v>
      </c>
      <c r="M30" s="69">
        <v>0</v>
      </c>
      <c r="N30" s="69">
        <v>0</v>
      </c>
      <c r="O30" s="84" t="s">
        <v>189</v>
      </c>
      <c r="P30" s="64">
        <v>0</v>
      </c>
      <c r="Q30" s="64">
        <v>0</v>
      </c>
      <c r="R30" s="64">
        <v>0</v>
      </c>
    </row>
    <row r="31" spans="1:18">
      <c r="A31" s="47">
        <v>25</v>
      </c>
      <c r="B31" s="50" t="s">
        <v>42</v>
      </c>
      <c r="C31" s="69">
        <v>176.53523000000001</v>
      </c>
      <c r="D31" s="69">
        <v>91.833980000000011</v>
      </c>
      <c r="E31" s="64">
        <f t="shared" si="0"/>
        <v>47.979799839386168</v>
      </c>
      <c r="F31" s="69">
        <v>7288.0628699999997</v>
      </c>
      <c r="G31" s="69">
        <v>1453.3322099999996</v>
      </c>
      <c r="H31" s="64">
        <f t="shared" si="1"/>
        <v>80.058731161851256</v>
      </c>
      <c r="I31" s="69">
        <v>0</v>
      </c>
      <c r="J31" s="69">
        <v>0</v>
      </c>
      <c r="K31" s="64">
        <v>0</v>
      </c>
      <c r="L31" s="69">
        <v>3079.3</v>
      </c>
      <c r="M31" s="69">
        <v>0</v>
      </c>
      <c r="N31" s="69">
        <v>0</v>
      </c>
      <c r="O31" s="84" t="s">
        <v>189</v>
      </c>
      <c r="P31" s="64">
        <v>0</v>
      </c>
      <c r="Q31" s="64">
        <v>0</v>
      </c>
      <c r="R31" s="64">
        <v>0</v>
      </c>
    </row>
    <row r="32" spans="1:18" ht="30">
      <c r="A32" s="47">
        <v>26</v>
      </c>
      <c r="B32" s="50" t="s">
        <v>43</v>
      </c>
      <c r="C32" s="69">
        <v>500.91386999999997</v>
      </c>
      <c r="D32" s="69">
        <v>290.53420999999997</v>
      </c>
      <c r="E32" s="64">
        <f t="shared" si="0"/>
        <v>41.999168439875703</v>
      </c>
      <c r="F32" s="69">
        <v>2799.2770500000001</v>
      </c>
      <c r="G32" s="69">
        <v>551.89465999999993</v>
      </c>
      <c r="H32" s="64">
        <f t="shared" si="1"/>
        <v>80.284385927430804</v>
      </c>
      <c r="I32" s="69">
        <v>0</v>
      </c>
      <c r="J32" s="69">
        <v>0</v>
      </c>
      <c r="K32" s="64">
        <v>0</v>
      </c>
      <c r="L32" s="69">
        <v>709</v>
      </c>
      <c r="M32" s="69">
        <v>125</v>
      </c>
      <c r="N32" s="69">
        <v>0</v>
      </c>
      <c r="O32" s="84" t="s">
        <v>189</v>
      </c>
      <c r="P32" s="64">
        <v>0</v>
      </c>
      <c r="Q32" s="64">
        <v>0</v>
      </c>
      <c r="R32" s="64">
        <v>0</v>
      </c>
    </row>
    <row r="33" spans="1:18" ht="30">
      <c r="A33" s="47">
        <v>27</v>
      </c>
      <c r="B33" s="50" t="s">
        <v>44</v>
      </c>
      <c r="C33" s="69">
        <v>4392.6114399999997</v>
      </c>
      <c r="D33" s="69">
        <v>946.57824999999957</v>
      </c>
      <c r="E33" s="64">
        <f t="shared" si="0"/>
        <v>78.450671931046116</v>
      </c>
      <c r="F33" s="69">
        <v>3293.52477</v>
      </c>
      <c r="G33" s="69">
        <v>595.97362999999996</v>
      </c>
      <c r="H33" s="64">
        <f t="shared" si="1"/>
        <v>81.904686570795093</v>
      </c>
      <c r="I33" s="69">
        <v>0</v>
      </c>
      <c r="J33" s="69">
        <v>0</v>
      </c>
      <c r="K33" s="64">
        <v>0</v>
      </c>
      <c r="L33" s="69">
        <v>987</v>
      </c>
      <c r="M33" s="69">
        <v>0</v>
      </c>
      <c r="N33" s="69">
        <v>0</v>
      </c>
      <c r="O33" s="84" t="s">
        <v>189</v>
      </c>
      <c r="P33" s="64">
        <v>0</v>
      </c>
      <c r="Q33" s="64">
        <v>0</v>
      </c>
      <c r="R33" s="64">
        <v>0</v>
      </c>
    </row>
    <row r="34" spans="1:18" ht="30">
      <c r="A34" s="47">
        <v>28</v>
      </c>
      <c r="B34" s="51" t="s">
        <v>45</v>
      </c>
      <c r="C34" s="69">
        <v>8316.18</v>
      </c>
      <c r="D34" s="69">
        <v>3943.1392000000005</v>
      </c>
      <c r="E34" s="64">
        <f t="shared" si="0"/>
        <v>52.584730008248968</v>
      </c>
      <c r="F34" s="69">
        <v>4115.0102100000004</v>
      </c>
      <c r="G34" s="69">
        <v>208.3416600000005</v>
      </c>
      <c r="H34" s="64">
        <f t="shared" si="1"/>
        <v>94.937031760122892</v>
      </c>
      <c r="I34" s="69">
        <v>1.3140000000000001</v>
      </c>
      <c r="J34" s="69">
        <v>0</v>
      </c>
      <c r="K34" s="64">
        <f>((I34-J34)/I34)*100</f>
        <v>100</v>
      </c>
      <c r="L34" s="69">
        <v>1068.9000000000001</v>
      </c>
      <c r="M34" s="69">
        <v>177.75</v>
      </c>
      <c r="N34" s="69">
        <v>0</v>
      </c>
      <c r="O34" s="84" t="s">
        <v>189</v>
      </c>
      <c r="P34" s="64">
        <v>0</v>
      </c>
      <c r="Q34" s="64">
        <v>0</v>
      </c>
      <c r="R34" s="64">
        <v>0</v>
      </c>
    </row>
    <row r="35" spans="1:18" ht="30">
      <c r="A35" s="47">
        <v>29</v>
      </c>
      <c r="B35" s="51" t="s">
        <v>46</v>
      </c>
      <c r="C35" s="69">
        <v>16504.2857</v>
      </c>
      <c r="D35" s="69">
        <v>3662.2671100000007</v>
      </c>
      <c r="E35" s="64">
        <f t="shared" si="0"/>
        <v>77.81020532139722</v>
      </c>
      <c r="F35" s="69">
        <v>2068.0123100000001</v>
      </c>
      <c r="G35" s="69">
        <v>75.710170000000062</v>
      </c>
      <c r="H35" s="64">
        <f t="shared" si="1"/>
        <v>96.338988427007948</v>
      </c>
      <c r="I35" s="69">
        <v>0</v>
      </c>
      <c r="J35" s="69">
        <v>0</v>
      </c>
      <c r="K35" s="64">
        <v>0</v>
      </c>
      <c r="L35" s="69">
        <v>1438.7</v>
      </c>
      <c r="M35" s="69">
        <v>0</v>
      </c>
      <c r="N35" s="69">
        <v>0</v>
      </c>
      <c r="O35" s="84" t="s">
        <v>189</v>
      </c>
      <c r="P35" s="64">
        <v>0</v>
      </c>
      <c r="Q35" s="64">
        <v>0</v>
      </c>
      <c r="R35" s="64">
        <v>0</v>
      </c>
    </row>
    <row r="36" spans="1:18" ht="30">
      <c r="A36" s="47">
        <v>30</v>
      </c>
      <c r="B36" s="51" t="s">
        <v>47</v>
      </c>
      <c r="C36" s="69">
        <v>12401.146059999999</v>
      </c>
      <c r="D36" s="69">
        <v>2920.8921199999986</v>
      </c>
      <c r="E36" s="64">
        <f t="shared" si="0"/>
        <v>76.446595291532276</v>
      </c>
      <c r="F36" s="69">
        <v>2718.6125999999999</v>
      </c>
      <c r="G36" s="69">
        <v>269.86553999999978</v>
      </c>
      <c r="H36" s="64">
        <f t="shared" si="1"/>
        <v>90.073409503067865</v>
      </c>
      <c r="I36" s="69">
        <v>0</v>
      </c>
      <c r="J36" s="69">
        <v>0</v>
      </c>
      <c r="K36" s="64">
        <v>0</v>
      </c>
      <c r="L36" s="69">
        <v>1044.2</v>
      </c>
      <c r="M36" s="69">
        <v>0</v>
      </c>
      <c r="N36" s="69">
        <v>0</v>
      </c>
      <c r="O36" s="84" t="s">
        <v>189</v>
      </c>
      <c r="P36" s="64">
        <v>0</v>
      </c>
      <c r="Q36" s="64">
        <v>0</v>
      </c>
      <c r="R36" s="64">
        <v>0</v>
      </c>
    </row>
    <row r="37" spans="1:18">
      <c r="A37" s="47">
        <v>31</v>
      </c>
      <c r="B37" s="51" t="s">
        <v>48</v>
      </c>
      <c r="C37" s="69">
        <v>4231.6013700000003</v>
      </c>
      <c r="D37" s="69">
        <v>411.05953000000045</v>
      </c>
      <c r="E37" s="64">
        <f t="shared" si="0"/>
        <v>90.285958102901347</v>
      </c>
      <c r="F37" s="69">
        <v>4655.2245499999999</v>
      </c>
      <c r="G37" s="69">
        <v>1158.8699099999999</v>
      </c>
      <c r="H37" s="64">
        <f t="shared" si="1"/>
        <v>75.106036292062427</v>
      </c>
      <c r="I37" s="69">
        <v>0</v>
      </c>
      <c r="J37" s="69">
        <v>0</v>
      </c>
      <c r="K37" s="64">
        <v>0</v>
      </c>
      <c r="L37" s="69">
        <v>1273.0999999999999</v>
      </c>
      <c r="M37" s="69">
        <v>0</v>
      </c>
      <c r="N37" s="69">
        <v>0</v>
      </c>
      <c r="O37" s="84" t="s">
        <v>189</v>
      </c>
      <c r="P37" s="64">
        <v>0</v>
      </c>
      <c r="Q37" s="64">
        <v>0</v>
      </c>
      <c r="R37" s="64">
        <v>0</v>
      </c>
    </row>
    <row r="38" spans="1:18" ht="30">
      <c r="A38" s="47">
        <v>32</v>
      </c>
      <c r="B38" s="51" t="s">
        <v>49</v>
      </c>
      <c r="C38" s="69">
        <v>0</v>
      </c>
      <c r="D38" s="69">
        <v>0</v>
      </c>
      <c r="E38" s="64">
        <v>0</v>
      </c>
      <c r="F38" s="69">
        <v>1729.0193200000001</v>
      </c>
      <c r="G38" s="69">
        <v>230.2480700000001</v>
      </c>
      <c r="H38" s="64">
        <f t="shared" si="1"/>
        <v>86.683314215366892</v>
      </c>
      <c r="I38" s="69">
        <v>0</v>
      </c>
      <c r="J38" s="69">
        <v>0</v>
      </c>
      <c r="K38" s="64">
        <v>0</v>
      </c>
      <c r="L38" s="69">
        <v>0</v>
      </c>
      <c r="M38" s="69">
        <v>0</v>
      </c>
      <c r="N38" s="69">
        <v>0</v>
      </c>
      <c r="O38" s="84" t="s">
        <v>189</v>
      </c>
      <c r="P38" s="64">
        <v>0</v>
      </c>
      <c r="Q38" s="64">
        <v>0</v>
      </c>
      <c r="R38" s="64">
        <v>0</v>
      </c>
    </row>
    <row r="39" spans="1:18" ht="30">
      <c r="A39" s="47">
        <v>33</v>
      </c>
      <c r="B39" s="51" t="s">
        <v>50</v>
      </c>
      <c r="C39" s="69">
        <v>6820.87284</v>
      </c>
      <c r="D39" s="69">
        <v>0</v>
      </c>
      <c r="E39" s="64">
        <f t="shared" ref="E39:E65" si="3">((C39-D39)/C39)*100</f>
        <v>100</v>
      </c>
      <c r="F39" s="69">
        <v>5865.0479999999998</v>
      </c>
      <c r="G39" s="69">
        <v>632.21133000000009</v>
      </c>
      <c r="H39" s="64">
        <f t="shared" ref="H39:H56" si="4">((F39-G39)/F39)*100</f>
        <v>89.220696403507688</v>
      </c>
      <c r="I39" s="69">
        <v>1933.8302000000001</v>
      </c>
      <c r="J39" s="69">
        <v>323.5640400000002</v>
      </c>
      <c r="K39" s="64">
        <f t="shared" ref="K39:K65" si="5">((I39-J39)/I39)*100</f>
        <v>83.268229030656343</v>
      </c>
      <c r="L39" s="69">
        <v>1409.8</v>
      </c>
      <c r="M39" s="69">
        <v>0</v>
      </c>
      <c r="N39" s="69">
        <v>0</v>
      </c>
      <c r="O39" s="84" t="s">
        <v>189</v>
      </c>
      <c r="P39" s="64">
        <v>0</v>
      </c>
      <c r="Q39" s="64">
        <v>0</v>
      </c>
      <c r="R39" s="64">
        <v>0</v>
      </c>
    </row>
    <row r="40" spans="1:18" ht="30">
      <c r="A40" s="47">
        <v>34</v>
      </c>
      <c r="B40" s="51" t="s">
        <v>51</v>
      </c>
      <c r="C40" s="69">
        <v>57758.499969999997</v>
      </c>
      <c r="D40" s="69">
        <v>48968.948439999993</v>
      </c>
      <c r="E40" s="64">
        <f t="shared" si="3"/>
        <v>15.217762813378696</v>
      </c>
      <c r="F40" s="69">
        <v>5215.8551900000002</v>
      </c>
      <c r="G40" s="69">
        <v>175.87649000000056</v>
      </c>
      <c r="H40" s="64">
        <f t="shared" si="4"/>
        <v>96.628041163082969</v>
      </c>
      <c r="I40" s="69">
        <v>1140.27667</v>
      </c>
      <c r="J40" s="69">
        <v>0</v>
      </c>
      <c r="K40" s="64">
        <f t="shared" si="5"/>
        <v>100</v>
      </c>
      <c r="L40" s="69">
        <v>1453.8</v>
      </c>
      <c r="M40" s="69">
        <v>0</v>
      </c>
      <c r="N40" s="69">
        <v>0</v>
      </c>
      <c r="O40" s="84" t="s">
        <v>189</v>
      </c>
      <c r="P40" s="64">
        <v>0</v>
      </c>
      <c r="Q40" s="64">
        <v>0</v>
      </c>
      <c r="R40" s="64">
        <v>0</v>
      </c>
    </row>
    <row r="41" spans="1:18" ht="30">
      <c r="A41" s="47">
        <v>35</v>
      </c>
      <c r="B41" s="51" t="s">
        <v>52</v>
      </c>
      <c r="C41" s="69">
        <v>22481.141220000001</v>
      </c>
      <c r="D41" s="69">
        <v>10584.198440000002</v>
      </c>
      <c r="E41" s="64">
        <f t="shared" si="3"/>
        <v>52.919656807351345</v>
      </c>
      <c r="F41" s="69">
        <v>19004.401860000002</v>
      </c>
      <c r="G41" s="69">
        <v>3154.9604000000018</v>
      </c>
      <c r="H41" s="64">
        <f t="shared" si="4"/>
        <v>83.398791378746395</v>
      </c>
      <c r="I41" s="69">
        <v>4396.1317099999997</v>
      </c>
      <c r="J41" s="69">
        <v>0</v>
      </c>
      <c r="K41" s="64">
        <f t="shared" si="5"/>
        <v>100</v>
      </c>
      <c r="L41" s="69">
        <v>5067.04</v>
      </c>
      <c r="M41" s="69">
        <v>0</v>
      </c>
      <c r="N41" s="69">
        <v>0</v>
      </c>
      <c r="O41" s="84" t="s">
        <v>189</v>
      </c>
      <c r="P41" s="64">
        <v>0</v>
      </c>
      <c r="Q41" s="64">
        <v>0</v>
      </c>
      <c r="R41" s="64">
        <v>0</v>
      </c>
    </row>
    <row r="42" spans="1:18" ht="30">
      <c r="A42" s="47">
        <v>36</v>
      </c>
      <c r="B42" s="51" t="s">
        <v>53</v>
      </c>
      <c r="C42" s="69">
        <v>20049.020960000002</v>
      </c>
      <c r="D42" s="69">
        <v>12141.146510000002</v>
      </c>
      <c r="E42" s="64">
        <f t="shared" si="3"/>
        <v>39.442696308099414</v>
      </c>
      <c r="F42" s="69">
        <v>9464.6132899999993</v>
      </c>
      <c r="G42" s="69">
        <v>2203.1484899999996</v>
      </c>
      <c r="H42" s="64">
        <f t="shared" si="4"/>
        <v>76.722255600999844</v>
      </c>
      <c r="I42" s="69">
        <v>1355.1267600000001</v>
      </c>
      <c r="J42" s="69">
        <v>0</v>
      </c>
      <c r="K42" s="64">
        <f t="shared" si="5"/>
        <v>100</v>
      </c>
      <c r="L42" s="69">
        <v>1203.25</v>
      </c>
      <c r="M42" s="69">
        <v>0</v>
      </c>
      <c r="N42" s="69">
        <v>0</v>
      </c>
      <c r="O42" s="84" t="s">
        <v>189</v>
      </c>
      <c r="P42" s="64">
        <v>0</v>
      </c>
      <c r="Q42" s="64">
        <v>0</v>
      </c>
      <c r="R42" s="64">
        <v>0</v>
      </c>
    </row>
    <row r="43" spans="1:18" ht="30">
      <c r="A43" s="47">
        <v>37</v>
      </c>
      <c r="B43" s="51" t="s">
        <v>54</v>
      </c>
      <c r="C43" s="69">
        <v>60083.637000000002</v>
      </c>
      <c r="D43" s="69">
        <v>37454.861120000001</v>
      </c>
      <c r="E43" s="64">
        <f t="shared" si="3"/>
        <v>37.66212734425514</v>
      </c>
      <c r="F43" s="69">
        <v>19047.05716</v>
      </c>
      <c r="G43" s="69">
        <v>3517.1991500000004</v>
      </c>
      <c r="H43" s="64">
        <f t="shared" si="4"/>
        <v>81.534159736831498</v>
      </c>
      <c r="I43" s="69">
        <v>3898.0385900000001</v>
      </c>
      <c r="J43" s="69">
        <v>0</v>
      </c>
      <c r="K43" s="64">
        <f t="shared" si="5"/>
        <v>100</v>
      </c>
      <c r="L43" s="69">
        <v>6408.6</v>
      </c>
      <c r="M43" s="69">
        <v>582</v>
      </c>
      <c r="N43" s="69">
        <v>0</v>
      </c>
      <c r="O43" s="84" t="s">
        <v>189</v>
      </c>
      <c r="P43" s="64">
        <v>0</v>
      </c>
      <c r="Q43" s="64">
        <v>0</v>
      </c>
      <c r="R43" s="64">
        <v>0</v>
      </c>
    </row>
    <row r="44" spans="1:18">
      <c r="A44" s="47">
        <v>38</v>
      </c>
      <c r="B44" s="51" t="s">
        <v>55</v>
      </c>
      <c r="C44" s="69">
        <v>9548.9780599999995</v>
      </c>
      <c r="D44" s="69">
        <v>5925.7990499999996</v>
      </c>
      <c r="E44" s="64">
        <f t="shared" si="3"/>
        <v>37.943107495211905</v>
      </c>
      <c r="F44" s="69">
        <v>19346.303629999999</v>
      </c>
      <c r="G44" s="69">
        <v>4276.6005599999989</v>
      </c>
      <c r="H44" s="64">
        <f t="shared" si="4"/>
        <v>77.894482368361338</v>
      </c>
      <c r="I44" s="69">
        <v>3116.8946799999999</v>
      </c>
      <c r="J44" s="69">
        <v>0</v>
      </c>
      <c r="K44" s="64">
        <f t="shared" si="5"/>
        <v>100</v>
      </c>
      <c r="L44" s="69">
        <v>3181</v>
      </c>
      <c r="M44" s="69">
        <v>0</v>
      </c>
      <c r="N44" s="69">
        <v>0</v>
      </c>
      <c r="O44" s="84" t="s">
        <v>189</v>
      </c>
      <c r="P44" s="64">
        <v>0</v>
      </c>
      <c r="Q44" s="64">
        <v>0</v>
      </c>
      <c r="R44" s="64">
        <v>0</v>
      </c>
    </row>
    <row r="45" spans="1:18" ht="30">
      <c r="A45" s="47">
        <v>39</v>
      </c>
      <c r="B45" s="51" t="s">
        <v>56</v>
      </c>
      <c r="C45" s="69">
        <v>28582.984130000001</v>
      </c>
      <c r="D45" s="69">
        <v>18100.378770000003</v>
      </c>
      <c r="E45" s="64">
        <f t="shared" si="3"/>
        <v>36.674286044883999</v>
      </c>
      <c r="F45" s="69">
        <v>20307.747299999999</v>
      </c>
      <c r="G45" s="69">
        <v>9201.3957899999987</v>
      </c>
      <c r="H45" s="64">
        <f t="shared" si="4"/>
        <v>54.69021918546327</v>
      </c>
      <c r="I45" s="69">
        <v>4004.2455599999998</v>
      </c>
      <c r="J45" s="69">
        <v>0</v>
      </c>
      <c r="K45" s="64">
        <f t="shared" si="5"/>
        <v>100</v>
      </c>
      <c r="L45" s="69">
        <v>1852</v>
      </c>
      <c r="M45" s="69">
        <v>0</v>
      </c>
      <c r="N45" s="69">
        <v>0</v>
      </c>
      <c r="O45" s="84" t="s">
        <v>189</v>
      </c>
      <c r="P45" s="64">
        <v>0</v>
      </c>
      <c r="Q45" s="64">
        <v>0</v>
      </c>
      <c r="R45" s="64">
        <v>0</v>
      </c>
    </row>
    <row r="46" spans="1:18">
      <c r="A46" s="47">
        <v>40</v>
      </c>
      <c r="B46" s="51" t="s">
        <v>57</v>
      </c>
      <c r="C46" s="69">
        <v>76965.251999999993</v>
      </c>
      <c r="D46" s="69">
        <v>66453.1973</v>
      </c>
      <c r="E46" s="64">
        <f t="shared" si="3"/>
        <v>13.658182656245957</v>
      </c>
      <c r="F46" s="69">
        <v>7945.9227899999996</v>
      </c>
      <c r="G46" s="69">
        <v>380.94096999999965</v>
      </c>
      <c r="H46" s="64">
        <f t="shared" si="4"/>
        <v>95.205830964285028</v>
      </c>
      <c r="I46" s="69">
        <v>1471.9269300000001</v>
      </c>
      <c r="J46" s="69">
        <v>0</v>
      </c>
      <c r="K46" s="64">
        <f t="shared" si="5"/>
        <v>100</v>
      </c>
      <c r="L46" s="69">
        <v>3823.5</v>
      </c>
      <c r="M46" s="69">
        <v>0</v>
      </c>
      <c r="N46" s="69">
        <v>0</v>
      </c>
      <c r="O46" s="84" t="s">
        <v>189</v>
      </c>
      <c r="P46" s="64">
        <v>0</v>
      </c>
      <c r="Q46" s="64">
        <v>0</v>
      </c>
      <c r="R46" s="64">
        <v>0</v>
      </c>
    </row>
    <row r="47" spans="1:18">
      <c r="A47" s="47">
        <v>41</v>
      </c>
      <c r="B47" s="51" t="s">
        <v>58</v>
      </c>
      <c r="C47" s="69">
        <v>14271.123310000001</v>
      </c>
      <c r="D47" s="69">
        <v>7800.9305700000004</v>
      </c>
      <c r="E47" s="64">
        <f t="shared" si="3"/>
        <v>45.337655624250928</v>
      </c>
      <c r="F47" s="69">
        <v>7531.5909199999996</v>
      </c>
      <c r="G47" s="69">
        <v>657.24956999999995</v>
      </c>
      <c r="H47" s="64">
        <f t="shared" si="4"/>
        <v>91.27342978420819</v>
      </c>
      <c r="I47" s="69">
        <v>1565.40851</v>
      </c>
      <c r="J47" s="69">
        <v>0</v>
      </c>
      <c r="K47" s="64">
        <f t="shared" si="5"/>
        <v>100</v>
      </c>
      <c r="L47" s="69">
        <v>2601.6999999999998</v>
      </c>
      <c r="M47" s="69">
        <v>0</v>
      </c>
      <c r="N47" s="69">
        <v>0</v>
      </c>
      <c r="O47" s="84" t="s">
        <v>189</v>
      </c>
      <c r="P47" s="64">
        <v>0</v>
      </c>
      <c r="Q47" s="64">
        <v>0</v>
      </c>
      <c r="R47" s="64">
        <v>0</v>
      </c>
    </row>
    <row r="48" spans="1:18" ht="30">
      <c r="A48" s="47">
        <v>42</v>
      </c>
      <c r="B48" s="51" t="s">
        <v>59</v>
      </c>
      <c r="C48" s="69">
        <v>11661.90553</v>
      </c>
      <c r="D48" s="69">
        <v>7256.55422</v>
      </c>
      <c r="E48" s="64">
        <f t="shared" si="3"/>
        <v>37.775570198775227</v>
      </c>
      <c r="F48" s="69">
        <v>3337.51235</v>
      </c>
      <c r="G48" s="69">
        <v>176.0032799999999</v>
      </c>
      <c r="H48" s="64">
        <f t="shared" si="4"/>
        <v>94.726512997023065</v>
      </c>
      <c r="I48" s="69">
        <v>508.97532999999999</v>
      </c>
      <c r="J48" s="69">
        <v>7.5764199999999846</v>
      </c>
      <c r="K48" s="64">
        <f t="shared" si="5"/>
        <v>98.511436693798103</v>
      </c>
      <c r="L48" s="69">
        <v>1896.08</v>
      </c>
      <c r="M48" s="69">
        <v>54.19</v>
      </c>
      <c r="N48" s="69">
        <v>0</v>
      </c>
      <c r="O48" s="84" t="s">
        <v>189</v>
      </c>
      <c r="P48" s="64">
        <v>0</v>
      </c>
      <c r="Q48" s="64">
        <v>0</v>
      </c>
      <c r="R48" s="64">
        <v>0</v>
      </c>
    </row>
    <row r="49" spans="1:18" ht="30">
      <c r="A49" s="47">
        <v>43</v>
      </c>
      <c r="B49" s="51" t="s">
        <v>60</v>
      </c>
      <c r="C49" s="69">
        <v>1338.0535500000001</v>
      </c>
      <c r="D49" s="69">
        <v>486.54496000000006</v>
      </c>
      <c r="E49" s="64">
        <f t="shared" si="3"/>
        <v>63.63785589896608</v>
      </c>
      <c r="F49" s="69">
        <v>5917.5555700000004</v>
      </c>
      <c r="G49" s="69">
        <v>151.23567000000003</v>
      </c>
      <c r="H49" s="64">
        <f t="shared" si="4"/>
        <v>97.444288131965948</v>
      </c>
      <c r="I49" s="69">
        <v>1236.0506499999999</v>
      </c>
      <c r="J49" s="69">
        <v>0</v>
      </c>
      <c r="K49" s="64">
        <f t="shared" si="5"/>
        <v>100</v>
      </c>
      <c r="L49" s="69">
        <v>2084.1</v>
      </c>
      <c r="M49" s="69">
        <v>0</v>
      </c>
      <c r="N49" s="69">
        <v>0</v>
      </c>
      <c r="O49" s="84" t="s">
        <v>189</v>
      </c>
      <c r="P49" s="64">
        <v>0</v>
      </c>
      <c r="Q49" s="64">
        <v>0</v>
      </c>
      <c r="R49" s="64">
        <v>0</v>
      </c>
    </row>
    <row r="50" spans="1:18">
      <c r="A50" s="47">
        <v>44</v>
      </c>
      <c r="B50" s="51" t="s">
        <v>61</v>
      </c>
      <c r="C50" s="69">
        <v>47556.944179999999</v>
      </c>
      <c r="D50" s="69">
        <v>23465.558109999998</v>
      </c>
      <c r="E50" s="64">
        <f t="shared" si="3"/>
        <v>50.657977473942907</v>
      </c>
      <c r="F50" s="69">
        <v>15093.178169999999</v>
      </c>
      <c r="G50" s="69">
        <v>5748.1369999999988</v>
      </c>
      <c r="H50" s="64">
        <f t="shared" si="4"/>
        <v>61.915661928477725</v>
      </c>
      <c r="I50" s="69">
        <v>2117.9256300000002</v>
      </c>
      <c r="J50" s="69">
        <v>0</v>
      </c>
      <c r="K50" s="64">
        <f t="shared" si="5"/>
        <v>100</v>
      </c>
      <c r="L50" s="69">
        <v>2957.8</v>
      </c>
      <c r="M50" s="69">
        <v>0</v>
      </c>
      <c r="N50" s="69">
        <v>0</v>
      </c>
      <c r="O50" s="84" t="s">
        <v>189</v>
      </c>
      <c r="P50" s="64">
        <v>0</v>
      </c>
      <c r="Q50" s="64">
        <v>0</v>
      </c>
      <c r="R50" s="64">
        <v>0</v>
      </c>
    </row>
    <row r="51" spans="1:18" ht="30">
      <c r="A51" s="47">
        <v>45</v>
      </c>
      <c r="B51" s="51" t="s">
        <v>62</v>
      </c>
      <c r="C51" s="69">
        <v>37699.180800000002</v>
      </c>
      <c r="D51" s="69">
        <v>5212.3316100000011</v>
      </c>
      <c r="E51" s="64">
        <f t="shared" si="3"/>
        <v>86.173886277125675</v>
      </c>
      <c r="F51" s="69">
        <v>9851.6290399999998</v>
      </c>
      <c r="G51" s="69">
        <v>1373.9281699999992</v>
      </c>
      <c r="H51" s="64">
        <f t="shared" si="4"/>
        <v>86.053797149471237</v>
      </c>
      <c r="I51" s="69">
        <v>2162.0647100000001</v>
      </c>
      <c r="J51" s="70">
        <v>0</v>
      </c>
      <c r="K51" s="64">
        <f t="shared" si="5"/>
        <v>100</v>
      </c>
      <c r="L51" s="69">
        <v>3751.1</v>
      </c>
      <c r="M51" s="69">
        <v>282.95</v>
      </c>
      <c r="N51" s="69">
        <v>0</v>
      </c>
      <c r="O51" s="84" t="s">
        <v>189</v>
      </c>
      <c r="P51" s="64">
        <v>0</v>
      </c>
      <c r="Q51" s="64">
        <v>0</v>
      </c>
      <c r="R51" s="64">
        <v>0</v>
      </c>
    </row>
    <row r="52" spans="1:18" ht="30">
      <c r="A52" s="47">
        <v>46</v>
      </c>
      <c r="B52" s="50" t="s">
        <v>63</v>
      </c>
      <c r="C52" s="69">
        <v>397259.00585000002</v>
      </c>
      <c r="D52" s="69">
        <v>389714.62551000004</v>
      </c>
      <c r="E52" s="64">
        <f t="shared" si="3"/>
        <v>1.8991086995894655</v>
      </c>
      <c r="F52" s="69">
        <v>23645.27347</v>
      </c>
      <c r="G52" s="69">
        <v>9634.4921400000003</v>
      </c>
      <c r="H52" s="64">
        <f t="shared" si="4"/>
        <v>59.25404647053972</v>
      </c>
      <c r="I52" s="69">
        <v>1212.6146000000001</v>
      </c>
      <c r="J52" s="69">
        <v>0</v>
      </c>
      <c r="K52" s="64">
        <f t="shared" si="5"/>
        <v>100</v>
      </c>
      <c r="L52" s="69">
        <v>8037.2</v>
      </c>
      <c r="M52" s="69">
        <v>0</v>
      </c>
      <c r="N52" s="69">
        <v>0</v>
      </c>
      <c r="O52" s="84" t="s">
        <v>189</v>
      </c>
      <c r="P52" s="64">
        <v>0</v>
      </c>
      <c r="Q52" s="64">
        <v>0</v>
      </c>
      <c r="R52" s="64">
        <v>0</v>
      </c>
    </row>
    <row r="53" spans="1:18">
      <c r="A53" s="47">
        <v>47</v>
      </c>
      <c r="B53" s="51" t="s">
        <v>64</v>
      </c>
      <c r="C53" s="69">
        <v>32815.73401</v>
      </c>
      <c r="D53" s="69">
        <v>11817.624240000001</v>
      </c>
      <c r="E53" s="64">
        <f t="shared" si="3"/>
        <v>63.987932628906627</v>
      </c>
      <c r="F53" s="69">
        <v>7815.8752199999999</v>
      </c>
      <c r="G53" s="69">
        <v>545.91353999999956</v>
      </c>
      <c r="H53" s="64">
        <f t="shared" si="4"/>
        <v>93.015324264606164</v>
      </c>
      <c r="I53" s="69">
        <v>1162.5658800000001</v>
      </c>
      <c r="J53" s="69">
        <v>0</v>
      </c>
      <c r="K53" s="64">
        <f t="shared" si="5"/>
        <v>100</v>
      </c>
      <c r="L53" s="69">
        <v>1943.1</v>
      </c>
      <c r="M53" s="69">
        <v>0</v>
      </c>
      <c r="N53" s="69">
        <v>0</v>
      </c>
      <c r="O53" s="84" t="s">
        <v>189</v>
      </c>
      <c r="P53" s="64">
        <v>0</v>
      </c>
      <c r="Q53" s="64">
        <v>0</v>
      </c>
      <c r="R53" s="64">
        <v>0</v>
      </c>
    </row>
    <row r="54" spans="1:18" ht="30">
      <c r="A54" s="47">
        <v>48</v>
      </c>
      <c r="B54" s="51" t="s">
        <v>65</v>
      </c>
      <c r="C54" s="69">
        <v>5839.7730099999999</v>
      </c>
      <c r="D54" s="69">
        <v>3683.5644600000001</v>
      </c>
      <c r="E54" s="64">
        <f t="shared" si="3"/>
        <v>36.922814402335817</v>
      </c>
      <c r="F54" s="69">
        <v>22650.50102</v>
      </c>
      <c r="G54" s="69">
        <v>13469.26814</v>
      </c>
      <c r="H54" s="64">
        <f t="shared" si="4"/>
        <v>40.534347879956961</v>
      </c>
      <c r="I54" s="69">
        <v>2251.20937</v>
      </c>
      <c r="J54" s="69">
        <v>0</v>
      </c>
      <c r="K54" s="64">
        <f t="shared" si="5"/>
        <v>100</v>
      </c>
      <c r="L54" s="69">
        <v>2556.41</v>
      </c>
      <c r="M54" s="69">
        <v>436.13</v>
      </c>
      <c r="N54" s="69">
        <v>0</v>
      </c>
      <c r="O54" s="84" t="s">
        <v>189</v>
      </c>
      <c r="P54" s="64">
        <v>0</v>
      </c>
      <c r="Q54" s="64">
        <v>0</v>
      </c>
      <c r="R54" s="64">
        <v>0</v>
      </c>
    </row>
    <row r="55" spans="1:18" ht="30">
      <c r="A55" s="47">
        <v>49</v>
      </c>
      <c r="B55" s="51" t="s">
        <v>66</v>
      </c>
      <c r="C55" s="69">
        <v>7935.2151599999997</v>
      </c>
      <c r="D55" s="69">
        <v>440.48784999999953</v>
      </c>
      <c r="E55" s="64">
        <f t="shared" si="3"/>
        <v>94.448948880171272</v>
      </c>
      <c r="F55" s="69">
        <v>6781.4663200000005</v>
      </c>
      <c r="G55" s="69">
        <v>350.72737000000052</v>
      </c>
      <c r="H55" s="64">
        <f t="shared" si="4"/>
        <v>94.828148464504935</v>
      </c>
      <c r="I55" s="69">
        <v>1124.9066399999999</v>
      </c>
      <c r="J55" s="69">
        <v>26.946999999999889</v>
      </c>
      <c r="K55" s="64">
        <f t="shared" si="5"/>
        <v>97.60451231757331</v>
      </c>
      <c r="L55" s="69">
        <v>1039.8</v>
      </c>
      <c r="M55" s="69">
        <v>0</v>
      </c>
      <c r="N55" s="69">
        <v>0</v>
      </c>
      <c r="O55" s="84" t="s">
        <v>189</v>
      </c>
      <c r="P55" s="64">
        <v>0</v>
      </c>
      <c r="Q55" s="64">
        <v>0</v>
      </c>
      <c r="R55" s="64">
        <v>0</v>
      </c>
    </row>
    <row r="56" spans="1:18" ht="30">
      <c r="A56" s="47">
        <v>50</v>
      </c>
      <c r="B56" s="51" t="s">
        <v>67</v>
      </c>
      <c r="C56" s="69">
        <v>10414.71823</v>
      </c>
      <c r="D56" s="69">
        <v>6383.5528200000008</v>
      </c>
      <c r="E56" s="64">
        <f t="shared" si="3"/>
        <v>38.706427970255319</v>
      </c>
      <c r="F56" s="69">
        <v>5658.4991099999997</v>
      </c>
      <c r="G56" s="69">
        <v>854.63119000000006</v>
      </c>
      <c r="H56" s="64">
        <f t="shared" si="4"/>
        <v>84.896503942367858</v>
      </c>
      <c r="I56" s="69">
        <v>744.39976999999999</v>
      </c>
      <c r="J56" s="69">
        <v>0</v>
      </c>
      <c r="K56" s="64">
        <f t="shared" si="5"/>
        <v>100</v>
      </c>
      <c r="L56" s="69">
        <v>3806.73</v>
      </c>
      <c r="M56" s="69">
        <v>48.4</v>
      </c>
      <c r="N56" s="69">
        <v>0</v>
      </c>
      <c r="O56" s="84" t="s">
        <v>189</v>
      </c>
      <c r="P56" s="64">
        <v>0</v>
      </c>
      <c r="Q56" s="64">
        <v>0</v>
      </c>
      <c r="R56" s="64">
        <v>0</v>
      </c>
    </row>
    <row r="57" spans="1:18" ht="30">
      <c r="A57" s="47">
        <v>51</v>
      </c>
      <c r="B57" s="51" t="s">
        <v>68</v>
      </c>
      <c r="C57" s="69">
        <v>25962.263660000001</v>
      </c>
      <c r="D57" s="69">
        <v>3453.9604099999997</v>
      </c>
      <c r="E57" s="64">
        <f t="shared" si="3"/>
        <v>86.696227820374901</v>
      </c>
      <c r="F57" s="69">
        <v>10426.079890000001</v>
      </c>
      <c r="G57" s="69">
        <v>998.96126000000004</v>
      </c>
      <c r="H57" s="64">
        <f t="shared" ref="H57" si="6">((F57-G57)/F57)*100</f>
        <v>90.418630294995751</v>
      </c>
      <c r="I57" s="69">
        <v>2199.3964500000002</v>
      </c>
      <c r="J57" s="69">
        <v>0</v>
      </c>
      <c r="K57" s="64">
        <f t="shared" si="5"/>
        <v>100</v>
      </c>
      <c r="L57" s="69">
        <v>2766.8</v>
      </c>
      <c r="M57" s="69">
        <v>0</v>
      </c>
      <c r="N57" s="69">
        <v>0</v>
      </c>
      <c r="O57" s="84" t="s">
        <v>189</v>
      </c>
      <c r="P57" s="64">
        <v>0</v>
      </c>
      <c r="Q57" s="64">
        <v>0</v>
      </c>
      <c r="R57" s="64">
        <v>0</v>
      </c>
    </row>
    <row r="58" spans="1:18" ht="30">
      <c r="A58" s="47">
        <v>52</v>
      </c>
      <c r="B58" s="51" t="s">
        <v>69</v>
      </c>
      <c r="C58" s="69">
        <v>5588.75407</v>
      </c>
      <c r="D58" s="69">
        <v>2207.7347100000002</v>
      </c>
      <c r="E58" s="64">
        <f t="shared" si="3"/>
        <v>60.49683556750243</v>
      </c>
      <c r="F58" s="69">
        <v>5599.3055999999997</v>
      </c>
      <c r="G58" s="69">
        <v>843.72415000000001</v>
      </c>
      <c r="H58" s="64">
        <f t="shared" ref="H58:H69" si="7">((F58-G58)/F58)*100</f>
        <v>84.93162884340515</v>
      </c>
      <c r="I58" s="69">
        <v>1082.8081400000001</v>
      </c>
      <c r="J58" s="69">
        <v>0</v>
      </c>
      <c r="K58" s="64">
        <f t="shared" si="5"/>
        <v>100</v>
      </c>
      <c r="L58" s="69">
        <v>1186.5</v>
      </c>
      <c r="M58" s="69">
        <v>0</v>
      </c>
      <c r="N58" s="69">
        <v>0</v>
      </c>
      <c r="O58" s="84" t="s">
        <v>189</v>
      </c>
      <c r="P58" s="64">
        <v>0</v>
      </c>
      <c r="Q58" s="64">
        <v>0</v>
      </c>
      <c r="R58" s="64">
        <v>0</v>
      </c>
    </row>
    <row r="59" spans="1:18" ht="30">
      <c r="A59" s="47">
        <v>53</v>
      </c>
      <c r="B59" s="51" t="s">
        <v>70</v>
      </c>
      <c r="C59" s="69">
        <v>46855.911</v>
      </c>
      <c r="D59" s="69">
        <v>24250.073830000001</v>
      </c>
      <c r="E59" s="64">
        <f t="shared" si="3"/>
        <v>48.245433046857201</v>
      </c>
      <c r="F59" s="69">
        <v>15107.52687</v>
      </c>
      <c r="G59" s="69">
        <v>1927.5961100000004</v>
      </c>
      <c r="H59" s="64">
        <f t="shared" si="7"/>
        <v>87.240822891880782</v>
      </c>
      <c r="I59" s="69">
        <v>2693.4642899999999</v>
      </c>
      <c r="J59" s="69">
        <v>2.4541599999997743</v>
      </c>
      <c r="K59" s="64">
        <f t="shared" si="5"/>
        <v>99.908884628279225</v>
      </c>
      <c r="L59" s="69">
        <v>3098.99</v>
      </c>
      <c r="M59" s="69">
        <v>0</v>
      </c>
      <c r="N59" s="69">
        <v>0</v>
      </c>
      <c r="O59" s="84" t="s">
        <v>189</v>
      </c>
      <c r="P59" s="64">
        <v>0</v>
      </c>
      <c r="Q59" s="64">
        <v>0</v>
      </c>
      <c r="R59" s="64">
        <v>0</v>
      </c>
    </row>
    <row r="60" spans="1:18" ht="30">
      <c r="A60" s="47">
        <v>54</v>
      </c>
      <c r="B60" s="51" t="s">
        <v>71</v>
      </c>
      <c r="C60" s="69">
        <v>59769.39615</v>
      </c>
      <c r="D60" s="69">
        <v>19184.897199999999</v>
      </c>
      <c r="E60" s="64">
        <f t="shared" si="3"/>
        <v>67.901805211729581</v>
      </c>
      <c r="F60" s="69">
        <v>9009.1993399999992</v>
      </c>
      <c r="G60" s="69">
        <v>1216.7818199999992</v>
      </c>
      <c r="H60" s="64">
        <f t="shared" si="7"/>
        <v>86.494007135599688</v>
      </c>
      <c r="I60" s="69">
        <v>2959.1989400000002</v>
      </c>
      <c r="J60" s="69">
        <v>347.61285000000044</v>
      </c>
      <c r="K60" s="64">
        <f t="shared" si="5"/>
        <v>88.253143602437206</v>
      </c>
      <c r="L60" s="69">
        <v>3214.66</v>
      </c>
      <c r="M60" s="69">
        <v>0</v>
      </c>
      <c r="N60" s="69">
        <v>0</v>
      </c>
      <c r="O60" s="84" t="s">
        <v>189</v>
      </c>
      <c r="P60" s="64">
        <v>0</v>
      </c>
      <c r="Q60" s="64">
        <v>0</v>
      </c>
      <c r="R60" s="64">
        <v>0</v>
      </c>
    </row>
    <row r="61" spans="1:18" ht="30">
      <c r="A61" s="47">
        <v>55</v>
      </c>
      <c r="B61" s="51" t="s">
        <v>72</v>
      </c>
      <c r="C61" s="69">
        <v>18668.31494</v>
      </c>
      <c r="D61" s="69">
        <v>11247.9683</v>
      </c>
      <c r="E61" s="64">
        <f t="shared" si="3"/>
        <v>39.748347206745805</v>
      </c>
      <c r="F61" s="69">
        <v>13053.67074</v>
      </c>
      <c r="G61" s="69">
        <v>3065.5224899999994</v>
      </c>
      <c r="H61" s="64">
        <f t="shared" si="7"/>
        <v>76.516011847867404</v>
      </c>
      <c r="I61" s="69">
        <v>2608.0315999999998</v>
      </c>
      <c r="J61" s="69">
        <v>0</v>
      </c>
      <c r="K61" s="64">
        <f t="shared" si="5"/>
        <v>100</v>
      </c>
      <c r="L61" s="69">
        <v>3611.4</v>
      </c>
      <c r="M61" s="69">
        <v>0</v>
      </c>
      <c r="N61" s="69">
        <v>0</v>
      </c>
      <c r="O61" s="84" t="s">
        <v>189</v>
      </c>
      <c r="P61" s="64">
        <v>0</v>
      </c>
      <c r="Q61" s="64">
        <v>0</v>
      </c>
      <c r="R61" s="64">
        <v>0</v>
      </c>
    </row>
    <row r="62" spans="1:18" ht="30">
      <c r="A62" s="47">
        <v>56</v>
      </c>
      <c r="B62" s="51" t="s">
        <v>73</v>
      </c>
      <c r="C62" s="69">
        <v>49287.292690000002</v>
      </c>
      <c r="D62" s="69">
        <v>29137.058780000003</v>
      </c>
      <c r="E62" s="64">
        <f t="shared" si="3"/>
        <v>40.88322326149661</v>
      </c>
      <c r="F62" s="69">
        <v>10189.46156</v>
      </c>
      <c r="G62" s="69">
        <v>1415.8515599999992</v>
      </c>
      <c r="H62" s="64">
        <f t="shared" si="7"/>
        <v>86.104746049014992</v>
      </c>
      <c r="I62" s="69">
        <v>1390.0385799999999</v>
      </c>
      <c r="J62" s="69">
        <v>5.7999999999999545</v>
      </c>
      <c r="K62" s="64">
        <f t="shared" si="5"/>
        <v>99.582745394016342</v>
      </c>
      <c r="L62" s="69">
        <v>2945.08</v>
      </c>
      <c r="M62" s="69">
        <v>0</v>
      </c>
      <c r="N62" s="69">
        <v>0</v>
      </c>
      <c r="O62" s="84" t="s">
        <v>189</v>
      </c>
      <c r="P62" s="64">
        <v>0</v>
      </c>
      <c r="Q62" s="64">
        <v>0</v>
      </c>
      <c r="R62" s="64">
        <v>0</v>
      </c>
    </row>
    <row r="63" spans="1:18" ht="30">
      <c r="A63" s="47">
        <v>57</v>
      </c>
      <c r="B63" s="51" t="s">
        <v>74</v>
      </c>
      <c r="C63" s="69">
        <v>26953.26814</v>
      </c>
      <c r="D63" s="69">
        <v>0</v>
      </c>
      <c r="E63" s="64">
        <f t="shared" si="3"/>
        <v>100</v>
      </c>
      <c r="F63" s="69">
        <v>11943.93857</v>
      </c>
      <c r="G63" s="69">
        <v>3773.62338</v>
      </c>
      <c r="H63" s="64">
        <f t="shared" si="7"/>
        <v>68.405535930347639</v>
      </c>
      <c r="I63" s="69">
        <v>1425.6749500000001</v>
      </c>
      <c r="J63" s="69">
        <v>0</v>
      </c>
      <c r="K63" s="64">
        <f t="shared" si="5"/>
        <v>100</v>
      </c>
      <c r="L63" s="69">
        <v>2965.26</v>
      </c>
      <c r="M63" s="69">
        <v>81.3</v>
      </c>
      <c r="N63" s="69">
        <v>0</v>
      </c>
      <c r="O63" s="84" t="s">
        <v>189</v>
      </c>
      <c r="P63" s="64">
        <v>0</v>
      </c>
      <c r="Q63" s="64">
        <v>0</v>
      </c>
      <c r="R63" s="64">
        <v>0</v>
      </c>
    </row>
    <row r="64" spans="1:18" ht="30">
      <c r="A64" s="47">
        <v>58</v>
      </c>
      <c r="B64" s="51" t="s">
        <v>75</v>
      </c>
      <c r="C64" s="69">
        <v>3402.2156100000002</v>
      </c>
      <c r="D64" s="69">
        <v>1046.6933700000004</v>
      </c>
      <c r="E64" s="64">
        <f t="shared" si="3"/>
        <v>69.234948927884076</v>
      </c>
      <c r="F64" s="69">
        <v>3235.8854099999999</v>
      </c>
      <c r="G64" s="69">
        <v>113.21441000000004</v>
      </c>
      <c r="H64" s="64">
        <f t="shared" si="7"/>
        <v>96.501284945068562</v>
      </c>
      <c r="I64" s="69">
        <v>699.49059</v>
      </c>
      <c r="J64" s="69">
        <v>55.357399999999984</v>
      </c>
      <c r="K64" s="64">
        <f t="shared" si="5"/>
        <v>92.086040785766684</v>
      </c>
      <c r="L64" s="69">
        <v>1070</v>
      </c>
      <c r="M64" s="69">
        <v>0</v>
      </c>
      <c r="N64" s="69">
        <v>0</v>
      </c>
      <c r="O64" s="84" t="s">
        <v>189</v>
      </c>
      <c r="P64" s="64">
        <v>0</v>
      </c>
      <c r="Q64" s="64">
        <v>0</v>
      </c>
      <c r="R64" s="64">
        <v>0</v>
      </c>
    </row>
    <row r="65" spans="1:18" ht="30">
      <c r="A65" s="47">
        <v>59</v>
      </c>
      <c r="B65" s="51" t="s">
        <v>76</v>
      </c>
      <c r="C65" s="69">
        <v>4657.8463300000003</v>
      </c>
      <c r="D65" s="69">
        <v>2426.7379000000001</v>
      </c>
      <c r="E65" s="64">
        <f t="shared" si="3"/>
        <v>47.900000814324848</v>
      </c>
      <c r="F65" s="69">
        <v>6409.75684</v>
      </c>
      <c r="G65" s="69">
        <v>1648.49514</v>
      </c>
      <c r="H65" s="64">
        <f t="shared" si="7"/>
        <v>74.281471494946757</v>
      </c>
      <c r="I65" s="69">
        <v>1106.47361</v>
      </c>
      <c r="J65" s="69">
        <v>0</v>
      </c>
      <c r="K65" s="64">
        <f t="shared" si="5"/>
        <v>100</v>
      </c>
      <c r="L65" s="69">
        <v>3372.9</v>
      </c>
      <c r="M65" s="69">
        <v>0</v>
      </c>
      <c r="N65" s="69">
        <v>43.6</v>
      </c>
      <c r="O65" s="84" t="s">
        <v>189</v>
      </c>
      <c r="P65" s="64">
        <v>0</v>
      </c>
      <c r="Q65" s="64">
        <v>0</v>
      </c>
      <c r="R65" s="64">
        <v>0</v>
      </c>
    </row>
    <row r="66" spans="1:18">
      <c r="A66" s="47">
        <v>60</v>
      </c>
      <c r="B66" s="51" t="s">
        <v>77</v>
      </c>
      <c r="C66" s="69">
        <v>0</v>
      </c>
      <c r="D66" s="69">
        <v>0</v>
      </c>
      <c r="E66" s="64">
        <v>0</v>
      </c>
      <c r="F66" s="69">
        <v>1304.04593</v>
      </c>
      <c r="G66" s="69">
        <v>16.753960000000006</v>
      </c>
      <c r="H66" s="64">
        <f t="shared" si="7"/>
        <v>98.715232369154364</v>
      </c>
      <c r="I66" s="69">
        <v>0</v>
      </c>
      <c r="J66" s="69">
        <v>0</v>
      </c>
      <c r="K66" s="64">
        <v>0</v>
      </c>
      <c r="L66" s="69">
        <v>0</v>
      </c>
      <c r="M66" s="69">
        <v>0</v>
      </c>
      <c r="N66" s="69">
        <v>0</v>
      </c>
      <c r="O66" s="84" t="s">
        <v>189</v>
      </c>
      <c r="P66" s="64">
        <v>0</v>
      </c>
      <c r="Q66" s="64">
        <v>0</v>
      </c>
      <c r="R66" s="64">
        <v>0</v>
      </c>
    </row>
    <row r="67" spans="1:18">
      <c r="A67" s="47">
        <v>61</v>
      </c>
      <c r="B67" s="51" t="s">
        <v>78</v>
      </c>
      <c r="C67" s="69">
        <v>0</v>
      </c>
      <c r="D67" s="69">
        <v>0</v>
      </c>
      <c r="E67" s="64">
        <v>0</v>
      </c>
      <c r="F67" s="69">
        <v>540.44359999999995</v>
      </c>
      <c r="G67" s="69">
        <v>0</v>
      </c>
      <c r="H67" s="64">
        <f t="shared" si="7"/>
        <v>100</v>
      </c>
      <c r="I67" s="69">
        <v>0</v>
      </c>
      <c r="J67" s="69">
        <v>0</v>
      </c>
      <c r="K67" s="64">
        <v>0</v>
      </c>
      <c r="L67" s="69">
        <v>0</v>
      </c>
      <c r="M67" s="69">
        <v>0</v>
      </c>
      <c r="N67" s="69">
        <v>0</v>
      </c>
      <c r="O67" s="84" t="s">
        <v>189</v>
      </c>
      <c r="P67" s="64">
        <v>0</v>
      </c>
      <c r="Q67" s="64">
        <v>0</v>
      </c>
      <c r="R67" s="64">
        <v>0</v>
      </c>
    </row>
    <row r="68" spans="1:18">
      <c r="A68" s="47">
        <v>62</v>
      </c>
      <c r="B68" s="51" t="s">
        <v>79</v>
      </c>
      <c r="C68" s="69">
        <v>0</v>
      </c>
      <c r="D68" s="69">
        <v>0</v>
      </c>
      <c r="E68" s="64">
        <v>0</v>
      </c>
      <c r="F68" s="69">
        <v>2821.2467299999998</v>
      </c>
      <c r="G68" s="69">
        <v>297.17750999999998</v>
      </c>
      <c r="H68" s="64">
        <f t="shared" si="7"/>
        <v>89.466447339045743</v>
      </c>
      <c r="I68" s="69">
        <v>0</v>
      </c>
      <c r="J68" s="69">
        <v>0</v>
      </c>
      <c r="K68" s="64">
        <v>0</v>
      </c>
      <c r="L68" s="69">
        <v>0</v>
      </c>
      <c r="M68" s="69">
        <v>0</v>
      </c>
      <c r="N68" s="69">
        <v>0</v>
      </c>
      <c r="O68" s="84" t="s">
        <v>189</v>
      </c>
      <c r="P68" s="64">
        <v>0</v>
      </c>
      <c r="Q68" s="64">
        <v>0</v>
      </c>
      <c r="R68" s="64">
        <v>0</v>
      </c>
    </row>
    <row r="69" spans="1:18">
      <c r="A69" s="47">
        <v>63</v>
      </c>
      <c r="B69" s="51" t="s">
        <v>80</v>
      </c>
      <c r="C69" s="69">
        <v>0</v>
      </c>
      <c r="D69" s="69">
        <v>0</v>
      </c>
      <c r="E69" s="64">
        <v>0</v>
      </c>
      <c r="F69" s="69">
        <v>1267.13942</v>
      </c>
      <c r="G69" s="69">
        <v>224.16983000000005</v>
      </c>
      <c r="H69" s="64">
        <f t="shared" si="7"/>
        <v>82.308984594607594</v>
      </c>
      <c r="I69" s="69">
        <v>0</v>
      </c>
      <c r="J69" s="69">
        <v>0</v>
      </c>
      <c r="K69" s="64">
        <v>0</v>
      </c>
      <c r="L69" s="69">
        <v>0</v>
      </c>
      <c r="M69" s="69">
        <v>0</v>
      </c>
      <c r="N69" s="69">
        <v>0</v>
      </c>
      <c r="O69" s="84" t="s">
        <v>189</v>
      </c>
      <c r="P69" s="64">
        <v>0</v>
      </c>
      <c r="Q69" s="64">
        <v>0</v>
      </c>
      <c r="R69" s="64">
        <v>0</v>
      </c>
    </row>
    <row r="70" spans="1:18" ht="30">
      <c r="A70" s="47">
        <v>64</v>
      </c>
      <c r="B70" s="51" t="s">
        <v>81</v>
      </c>
      <c r="C70" s="69">
        <v>0</v>
      </c>
      <c r="D70" s="69">
        <v>0</v>
      </c>
      <c r="E70" s="64">
        <v>0</v>
      </c>
      <c r="F70" s="69">
        <v>0</v>
      </c>
      <c r="G70" s="69">
        <v>0</v>
      </c>
      <c r="H70" s="64">
        <v>0</v>
      </c>
      <c r="I70" s="69">
        <v>0</v>
      </c>
      <c r="J70" s="69">
        <v>0</v>
      </c>
      <c r="K70" s="64">
        <v>0</v>
      </c>
      <c r="L70" s="69">
        <v>369.74</v>
      </c>
      <c r="M70" s="69">
        <v>0</v>
      </c>
      <c r="N70" s="69">
        <v>0</v>
      </c>
      <c r="O70" s="84" t="s">
        <v>189</v>
      </c>
      <c r="P70" s="64">
        <v>0</v>
      </c>
      <c r="Q70" s="64">
        <v>0</v>
      </c>
      <c r="R70" s="64">
        <v>0</v>
      </c>
    </row>
    <row r="71" spans="1:18" ht="30">
      <c r="A71" s="47">
        <v>65</v>
      </c>
      <c r="B71" s="51" t="s">
        <v>82</v>
      </c>
      <c r="C71" s="69">
        <v>0</v>
      </c>
      <c r="D71" s="69">
        <v>0</v>
      </c>
      <c r="E71" s="64">
        <v>0</v>
      </c>
      <c r="F71" s="69">
        <v>237.94882000000001</v>
      </c>
      <c r="G71" s="69">
        <v>0</v>
      </c>
      <c r="H71" s="64">
        <f t="shared" ref="H71:H76" si="8">((F71-G71)/F71)*100</f>
        <v>100</v>
      </c>
      <c r="I71" s="69">
        <v>0</v>
      </c>
      <c r="J71" s="69">
        <v>0</v>
      </c>
      <c r="K71" s="64">
        <v>0</v>
      </c>
      <c r="L71" s="69">
        <v>0</v>
      </c>
      <c r="M71" s="69">
        <v>0</v>
      </c>
      <c r="N71" s="69">
        <v>0</v>
      </c>
      <c r="O71" s="84" t="s">
        <v>189</v>
      </c>
      <c r="P71" s="64">
        <v>0</v>
      </c>
      <c r="Q71" s="64">
        <v>0</v>
      </c>
      <c r="R71" s="64">
        <v>0</v>
      </c>
    </row>
    <row r="72" spans="1:18" ht="30">
      <c r="A72" s="47">
        <v>66</v>
      </c>
      <c r="B72" s="51" t="s">
        <v>83</v>
      </c>
      <c r="C72" s="69">
        <v>0</v>
      </c>
      <c r="D72" s="69">
        <v>0</v>
      </c>
      <c r="E72" s="64">
        <v>0</v>
      </c>
      <c r="F72" s="69">
        <v>197.14066</v>
      </c>
      <c r="G72" s="69">
        <v>0</v>
      </c>
      <c r="H72" s="64">
        <f t="shared" si="8"/>
        <v>100</v>
      </c>
      <c r="I72" s="69">
        <v>0</v>
      </c>
      <c r="J72" s="69">
        <v>0</v>
      </c>
      <c r="K72" s="64">
        <v>0</v>
      </c>
      <c r="L72" s="69">
        <v>0</v>
      </c>
      <c r="M72" s="69">
        <v>0</v>
      </c>
      <c r="N72" s="69">
        <v>0</v>
      </c>
      <c r="O72" s="84" t="s">
        <v>189</v>
      </c>
      <c r="P72" s="64">
        <v>0</v>
      </c>
      <c r="Q72" s="64">
        <v>0</v>
      </c>
      <c r="R72" s="64">
        <v>0</v>
      </c>
    </row>
    <row r="73" spans="1:18">
      <c r="A73" s="47">
        <v>67</v>
      </c>
      <c r="B73" s="51" t="s">
        <v>84</v>
      </c>
      <c r="C73" s="69">
        <v>0</v>
      </c>
      <c r="D73" s="69">
        <v>0</v>
      </c>
      <c r="E73" s="64">
        <v>0</v>
      </c>
      <c r="F73" s="69">
        <v>1452.2692400000001</v>
      </c>
      <c r="G73" s="69">
        <v>0</v>
      </c>
      <c r="H73" s="64">
        <f t="shared" si="8"/>
        <v>100</v>
      </c>
      <c r="I73" s="69">
        <v>0</v>
      </c>
      <c r="J73" s="69">
        <v>0</v>
      </c>
      <c r="K73" s="64">
        <v>0</v>
      </c>
      <c r="L73" s="69">
        <v>0</v>
      </c>
      <c r="M73" s="69">
        <v>0</v>
      </c>
      <c r="N73" s="69">
        <v>0</v>
      </c>
      <c r="O73" s="84" t="s">
        <v>189</v>
      </c>
      <c r="P73" s="64">
        <v>0</v>
      </c>
      <c r="Q73" s="64">
        <v>0</v>
      </c>
      <c r="R73" s="64">
        <v>0</v>
      </c>
    </row>
    <row r="74" spans="1:18">
      <c r="A74" s="47">
        <v>68</v>
      </c>
      <c r="B74" s="51" t="s">
        <v>85</v>
      </c>
      <c r="C74" s="64">
        <v>7673.6507199999996</v>
      </c>
      <c r="D74" s="64">
        <v>5402.4146700000001</v>
      </c>
      <c r="E74" s="64">
        <f>((C74-D74)/C74)*100</f>
        <v>29.597855478102865</v>
      </c>
      <c r="F74" s="69">
        <v>5356.9459500000003</v>
      </c>
      <c r="G74" s="69">
        <v>1163.0426699999998</v>
      </c>
      <c r="H74" s="64">
        <f t="shared" si="8"/>
        <v>78.289072153136061</v>
      </c>
      <c r="I74" s="69">
        <v>0</v>
      </c>
      <c r="J74" s="69">
        <v>0</v>
      </c>
      <c r="K74" s="64">
        <v>0</v>
      </c>
      <c r="L74" s="64">
        <v>1668</v>
      </c>
      <c r="M74" s="64">
        <v>271.89999999999998</v>
      </c>
      <c r="N74" s="64">
        <v>0</v>
      </c>
      <c r="O74" s="84" t="s">
        <v>189</v>
      </c>
      <c r="P74" s="64">
        <v>0</v>
      </c>
      <c r="Q74" s="64">
        <v>0</v>
      </c>
      <c r="R74" s="64">
        <v>0</v>
      </c>
    </row>
    <row r="75" spans="1:18" ht="120">
      <c r="A75" s="59">
        <v>69</v>
      </c>
      <c r="B75" s="51" t="s">
        <v>152</v>
      </c>
      <c r="C75" s="64">
        <v>3510.1088599999998</v>
      </c>
      <c r="D75" s="64">
        <v>3324.5207599999999</v>
      </c>
      <c r="E75" s="64">
        <f>((C75-D75)/C75)*100</f>
        <v>5.2872462764587862</v>
      </c>
      <c r="F75" s="69">
        <v>4402.59897</v>
      </c>
      <c r="G75" s="69">
        <v>435.16131000000001</v>
      </c>
      <c r="H75" s="64">
        <f t="shared" si="8"/>
        <v>90.115808572044429</v>
      </c>
      <c r="I75" s="69">
        <v>18058.594379999999</v>
      </c>
      <c r="J75" s="69">
        <v>176.84111999999999</v>
      </c>
      <c r="K75" s="64">
        <f>((I75-J75)/I75)*100</f>
        <v>99.020737072449819</v>
      </c>
      <c r="L75" s="64">
        <v>138</v>
      </c>
      <c r="M75" s="64">
        <v>2525.6999999999998</v>
      </c>
      <c r="N75" s="64" t="s">
        <v>186</v>
      </c>
      <c r="O75" s="64" t="s">
        <v>187</v>
      </c>
      <c r="P75" s="64">
        <v>38.4</v>
      </c>
      <c r="Q75" s="64">
        <v>24.314550000000001</v>
      </c>
      <c r="R75" s="64">
        <v>62.714550000000003</v>
      </c>
    </row>
    <row r="76" spans="1:18" ht="30">
      <c r="A76" s="59">
        <v>70</v>
      </c>
      <c r="B76" s="51" t="s">
        <v>153</v>
      </c>
      <c r="C76" s="64">
        <v>0</v>
      </c>
      <c r="D76" s="64">
        <v>0</v>
      </c>
      <c r="E76" s="64">
        <v>0</v>
      </c>
      <c r="F76" s="69">
        <v>130.97999999999999</v>
      </c>
      <c r="G76" s="69">
        <v>116</v>
      </c>
      <c r="H76" s="64">
        <f t="shared" si="8"/>
        <v>11.436860589402956</v>
      </c>
      <c r="I76" s="69">
        <v>57.780999999999999</v>
      </c>
      <c r="J76" s="69">
        <v>0</v>
      </c>
      <c r="K76" s="64">
        <f>((I76-J76)/I76)*100</f>
        <v>100</v>
      </c>
      <c r="L76" s="64">
        <v>1637.77</v>
      </c>
      <c r="M76" s="64">
        <v>20</v>
      </c>
      <c r="N76" s="64">
        <v>0</v>
      </c>
      <c r="O76" s="69" t="s">
        <v>189</v>
      </c>
      <c r="P76" s="64">
        <v>0</v>
      </c>
      <c r="Q76" s="64">
        <v>0</v>
      </c>
      <c r="R76" s="64">
        <v>0</v>
      </c>
    </row>
    <row r="77" spans="1:18" ht="30">
      <c r="A77" s="59">
        <v>71</v>
      </c>
      <c r="B77" s="51" t="s">
        <v>154</v>
      </c>
      <c r="C77" s="64">
        <v>528</v>
      </c>
      <c r="D77" s="64">
        <v>0</v>
      </c>
      <c r="E77" s="64">
        <f>((C77-D77)/C77)*100</f>
        <v>100</v>
      </c>
      <c r="F77" s="69">
        <v>251.5</v>
      </c>
      <c r="G77" s="69">
        <v>3.2</v>
      </c>
      <c r="H77" s="64">
        <f t="shared" ref="H77:H80" si="9">((F77-G77)/F77)*100</f>
        <v>98.727634194831012</v>
      </c>
      <c r="I77" s="69">
        <v>25.8</v>
      </c>
      <c r="J77" s="69">
        <v>0</v>
      </c>
      <c r="K77" s="64">
        <f>((I77-J77)/I77)*100</f>
        <v>100</v>
      </c>
      <c r="L77" s="64">
        <v>0</v>
      </c>
      <c r="M77" s="64">
        <v>810</v>
      </c>
      <c r="N77" s="64">
        <v>0</v>
      </c>
      <c r="O77" s="69" t="s">
        <v>189</v>
      </c>
      <c r="P77" s="64">
        <v>0</v>
      </c>
      <c r="Q77" s="64">
        <v>0</v>
      </c>
      <c r="R77" s="64">
        <v>0</v>
      </c>
    </row>
    <row r="78" spans="1:18" ht="30">
      <c r="A78" s="59">
        <v>72</v>
      </c>
      <c r="B78" s="51" t="s">
        <v>155</v>
      </c>
      <c r="C78" s="64">
        <v>143</v>
      </c>
      <c r="D78" s="64">
        <v>25</v>
      </c>
      <c r="E78" s="64">
        <f>((C78-D78)/C78)*100</f>
        <v>82.51748251748252</v>
      </c>
      <c r="F78" s="69">
        <v>1376</v>
      </c>
      <c r="G78" s="69">
        <v>31</v>
      </c>
      <c r="H78" s="64">
        <f t="shared" si="9"/>
        <v>97.747093023255815</v>
      </c>
      <c r="I78" s="69">
        <v>0</v>
      </c>
      <c r="J78" s="69">
        <v>0</v>
      </c>
      <c r="K78" s="64">
        <v>0</v>
      </c>
      <c r="L78" s="64">
        <v>0</v>
      </c>
      <c r="M78" s="64">
        <v>684.6</v>
      </c>
      <c r="N78" s="64">
        <v>0</v>
      </c>
      <c r="O78" s="69" t="s">
        <v>189</v>
      </c>
      <c r="P78" s="64">
        <v>0</v>
      </c>
      <c r="Q78" s="64">
        <v>0</v>
      </c>
      <c r="R78" s="64">
        <v>0</v>
      </c>
    </row>
    <row r="79" spans="1:18" ht="30">
      <c r="A79" s="59">
        <v>73</v>
      </c>
      <c r="B79" s="51" t="s">
        <v>156</v>
      </c>
      <c r="C79" s="64">
        <v>15343.597</v>
      </c>
      <c r="D79" s="64">
        <v>5151.5510000000004</v>
      </c>
      <c r="E79" s="64">
        <f>((C79-D79)/C79)*100</f>
        <v>66.425402074885042</v>
      </c>
      <c r="F79" s="69">
        <v>57.3</v>
      </c>
      <c r="G79" s="69">
        <v>0</v>
      </c>
      <c r="H79" s="64">
        <f t="shared" si="9"/>
        <v>100</v>
      </c>
      <c r="I79" s="69">
        <v>17.8</v>
      </c>
      <c r="J79" s="69">
        <v>0</v>
      </c>
      <c r="K79" s="64">
        <f>((I79-J79)/I79)*100</f>
        <v>100</v>
      </c>
      <c r="L79" s="64">
        <v>1231</v>
      </c>
      <c r="M79" s="64">
        <v>398.1</v>
      </c>
      <c r="N79" s="64">
        <v>0</v>
      </c>
      <c r="O79" s="69" t="s">
        <v>189</v>
      </c>
      <c r="P79" s="64">
        <v>0</v>
      </c>
      <c r="Q79" s="64">
        <v>0</v>
      </c>
      <c r="R79" s="64">
        <v>0</v>
      </c>
    </row>
    <row r="80" spans="1:18" ht="30">
      <c r="A80" s="59">
        <v>74</v>
      </c>
      <c r="B80" s="51" t="s">
        <v>157</v>
      </c>
      <c r="C80" s="64">
        <v>0</v>
      </c>
      <c r="D80" s="64">
        <v>0</v>
      </c>
      <c r="E80" s="64">
        <v>0</v>
      </c>
      <c r="F80" s="69">
        <v>114.9</v>
      </c>
      <c r="G80" s="69">
        <v>78.400000000000006</v>
      </c>
      <c r="H80" s="64">
        <f t="shared" si="9"/>
        <v>31.766753698868577</v>
      </c>
      <c r="I80" s="69">
        <v>0</v>
      </c>
      <c r="J80" s="69">
        <v>0</v>
      </c>
      <c r="K80" s="64">
        <v>0</v>
      </c>
      <c r="L80" s="69">
        <v>0</v>
      </c>
      <c r="M80" s="69">
        <v>0</v>
      </c>
      <c r="N80" s="69">
        <v>0</v>
      </c>
      <c r="O80" s="69" t="s">
        <v>189</v>
      </c>
      <c r="P80" s="69">
        <v>0</v>
      </c>
      <c r="Q80" s="69">
        <v>0</v>
      </c>
      <c r="R80" s="64">
        <v>0</v>
      </c>
    </row>
    <row r="81" spans="1:18" ht="63.75" customHeight="1">
      <c r="A81" s="59">
        <v>75</v>
      </c>
      <c r="B81" s="51" t="s">
        <v>158</v>
      </c>
      <c r="C81" s="64">
        <v>0</v>
      </c>
      <c r="D81" s="64">
        <v>0</v>
      </c>
      <c r="E81" s="64">
        <v>0</v>
      </c>
      <c r="F81" s="69">
        <v>0</v>
      </c>
      <c r="G81" s="69">
        <v>0</v>
      </c>
      <c r="H81" s="64">
        <v>0</v>
      </c>
      <c r="I81" s="69">
        <v>0</v>
      </c>
      <c r="J81" s="69">
        <v>0</v>
      </c>
      <c r="K81" s="64">
        <v>0</v>
      </c>
      <c r="L81" s="64">
        <v>0</v>
      </c>
      <c r="M81" s="64">
        <v>634</v>
      </c>
      <c r="N81" s="64">
        <v>35</v>
      </c>
      <c r="O81" s="64" t="s">
        <v>188</v>
      </c>
      <c r="P81" s="64">
        <v>64.650000000000006</v>
      </c>
      <c r="Q81" s="64">
        <v>0</v>
      </c>
      <c r="R81" s="64">
        <v>64.650000000000006</v>
      </c>
    </row>
    <row r="82" spans="1:18" ht="45">
      <c r="A82" s="59">
        <v>76</v>
      </c>
      <c r="B82" s="51" t="s">
        <v>185</v>
      </c>
      <c r="C82" s="64">
        <v>0</v>
      </c>
      <c r="D82" s="64">
        <v>0</v>
      </c>
      <c r="E82" s="64">
        <v>0</v>
      </c>
      <c r="F82" s="69">
        <v>310</v>
      </c>
      <c r="G82" s="69">
        <v>132</v>
      </c>
      <c r="H82" s="64">
        <f>((F82-G82)/F82)*100</f>
        <v>57.41935483870968</v>
      </c>
      <c r="I82" s="69">
        <v>0</v>
      </c>
      <c r="J82" s="69">
        <v>0</v>
      </c>
      <c r="K82" s="64">
        <v>0</v>
      </c>
      <c r="L82" s="64">
        <v>0</v>
      </c>
      <c r="M82" s="64">
        <v>0</v>
      </c>
      <c r="N82" s="64">
        <v>0</v>
      </c>
      <c r="O82" s="83" t="s">
        <v>189</v>
      </c>
      <c r="P82" s="64">
        <v>0</v>
      </c>
      <c r="Q82" s="64">
        <v>0</v>
      </c>
      <c r="R82" s="64">
        <v>0</v>
      </c>
    </row>
    <row r="83" spans="1:18" ht="45">
      <c r="A83" s="59">
        <v>77</v>
      </c>
      <c r="B83" s="51" t="s">
        <v>160</v>
      </c>
      <c r="C83" s="64">
        <v>0</v>
      </c>
      <c r="D83" s="64">
        <v>0</v>
      </c>
      <c r="E83" s="64">
        <v>0</v>
      </c>
      <c r="F83" s="69">
        <v>2271.4</v>
      </c>
      <c r="G83" s="69">
        <v>2189</v>
      </c>
      <c r="H83" s="64">
        <f>((F83-G83)/F83)*100</f>
        <v>3.6277185876551945</v>
      </c>
      <c r="I83" s="69">
        <v>40</v>
      </c>
      <c r="J83" s="69">
        <v>0</v>
      </c>
      <c r="K83" s="64">
        <f>((I83-J83)/I83)*100</f>
        <v>100</v>
      </c>
      <c r="L83" s="64">
        <v>0</v>
      </c>
      <c r="M83" s="64">
        <v>0</v>
      </c>
      <c r="N83" s="64">
        <v>0</v>
      </c>
      <c r="O83" s="83" t="s">
        <v>189</v>
      </c>
      <c r="P83" s="64">
        <v>0</v>
      </c>
      <c r="Q83" s="64">
        <v>0</v>
      </c>
      <c r="R83" s="64">
        <v>0</v>
      </c>
    </row>
    <row r="84" spans="1:18" ht="45">
      <c r="A84" s="59">
        <v>78</v>
      </c>
      <c r="B84" s="51" t="s">
        <v>161</v>
      </c>
      <c r="C84" s="64">
        <v>10927.310729999999</v>
      </c>
      <c r="D84" s="64">
        <v>2084.4369200000001</v>
      </c>
      <c r="E84" s="64">
        <f t="shared" ref="E84:E90" si="10">((C84-D84)/C84)*100</f>
        <v>80.924520483549927</v>
      </c>
      <c r="F84" s="69">
        <v>0</v>
      </c>
      <c r="G84" s="69">
        <v>0</v>
      </c>
      <c r="H84" s="64">
        <v>0</v>
      </c>
      <c r="I84" s="69">
        <v>0</v>
      </c>
      <c r="J84" s="69">
        <v>0</v>
      </c>
      <c r="K84" s="64">
        <v>0</v>
      </c>
      <c r="L84" s="64">
        <v>0</v>
      </c>
      <c r="M84" s="64">
        <v>752.05</v>
      </c>
      <c r="N84" s="64">
        <v>0</v>
      </c>
      <c r="O84" s="83" t="s">
        <v>189</v>
      </c>
      <c r="P84" s="64">
        <v>0</v>
      </c>
      <c r="Q84" s="64">
        <v>0</v>
      </c>
      <c r="R84" s="64">
        <v>0</v>
      </c>
    </row>
    <row r="85" spans="1:18" ht="30">
      <c r="A85" s="59">
        <v>79</v>
      </c>
      <c r="B85" s="51" t="s">
        <v>162</v>
      </c>
      <c r="C85" s="64">
        <v>3572.4544799999999</v>
      </c>
      <c r="D85" s="64">
        <v>3369.2102500000001</v>
      </c>
      <c r="E85" s="64">
        <f t="shared" si="10"/>
        <v>5.6892041910636131</v>
      </c>
      <c r="F85" s="69">
        <v>0</v>
      </c>
      <c r="G85" s="69">
        <v>0</v>
      </c>
      <c r="H85" s="64">
        <v>0</v>
      </c>
      <c r="I85" s="69">
        <v>1149.32107</v>
      </c>
      <c r="J85" s="69">
        <v>927.04525000000001</v>
      </c>
      <c r="K85" s="64">
        <f>((I85-J85)/I85)*100</f>
        <v>19.339749857713819</v>
      </c>
      <c r="L85" s="64">
        <v>792.55</v>
      </c>
      <c r="M85" s="64">
        <v>195</v>
      </c>
      <c r="N85" s="64">
        <v>0</v>
      </c>
      <c r="O85" s="83" t="s">
        <v>189</v>
      </c>
      <c r="P85" s="64">
        <v>0</v>
      </c>
      <c r="Q85" s="64">
        <v>0</v>
      </c>
      <c r="R85" s="64">
        <v>0</v>
      </c>
    </row>
    <row r="86" spans="1:18" ht="45">
      <c r="A86" s="59">
        <v>80</v>
      </c>
      <c r="B86" s="51" t="s">
        <v>163</v>
      </c>
      <c r="C86" s="64">
        <v>835.7</v>
      </c>
      <c r="D86" s="64">
        <v>585.053</v>
      </c>
      <c r="E86" s="64">
        <f t="shared" si="10"/>
        <v>29.99246140959675</v>
      </c>
      <c r="F86" s="69">
        <v>0</v>
      </c>
      <c r="G86" s="69">
        <v>0</v>
      </c>
      <c r="H86" s="64">
        <v>0</v>
      </c>
      <c r="I86" s="69">
        <v>0</v>
      </c>
      <c r="J86" s="69">
        <v>0</v>
      </c>
      <c r="K86" s="64">
        <v>0</v>
      </c>
      <c r="L86" s="64">
        <v>0</v>
      </c>
      <c r="M86" s="64">
        <v>567.9</v>
      </c>
      <c r="N86" s="64">
        <v>0</v>
      </c>
      <c r="O86" s="83" t="s">
        <v>189</v>
      </c>
      <c r="P86" s="64">
        <v>0</v>
      </c>
      <c r="Q86" s="64">
        <v>0</v>
      </c>
      <c r="R86" s="64">
        <v>0</v>
      </c>
    </row>
    <row r="87" spans="1:18" ht="45">
      <c r="A87" s="59">
        <v>81</v>
      </c>
      <c r="B87" s="51" t="s">
        <v>164</v>
      </c>
      <c r="C87" s="64">
        <v>266.2</v>
      </c>
      <c r="D87" s="64">
        <v>0</v>
      </c>
      <c r="E87" s="64">
        <f t="shared" si="10"/>
        <v>100</v>
      </c>
      <c r="F87" s="69">
        <v>1089</v>
      </c>
      <c r="G87" s="69">
        <v>106.8</v>
      </c>
      <c r="H87" s="64">
        <f>((F87-G87)/F87)*100</f>
        <v>90.19283746556475</v>
      </c>
      <c r="I87" s="69">
        <v>254.5</v>
      </c>
      <c r="J87" s="69">
        <v>57</v>
      </c>
      <c r="K87" s="64">
        <f>((I87-J87)/I87)*100</f>
        <v>77.603143418467582</v>
      </c>
      <c r="L87" s="64">
        <v>362</v>
      </c>
      <c r="M87" s="64">
        <v>0</v>
      </c>
      <c r="N87" s="64">
        <v>0</v>
      </c>
      <c r="O87" s="83" t="s">
        <v>189</v>
      </c>
      <c r="P87" s="64">
        <v>0</v>
      </c>
      <c r="Q87" s="64">
        <v>0</v>
      </c>
      <c r="R87" s="64">
        <v>0</v>
      </c>
    </row>
    <row r="88" spans="1:18" ht="60">
      <c r="A88" s="59">
        <v>82</v>
      </c>
      <c r="B88" s="51" t="s">
        <v>165</v>
      </c>
      <c r="C88" s="64">
        <v>6450.3</v>
      </c>
      <c r="D88" s="64">
        <v>2548.1999999999998</v>
      </c>
      <c r="E88" s="64">
        <f t="shared" si="10"/>
        <v>60.494860704153297</v>
      </c>
      <c r="F88" s="69">
        <v>2031</v>
      </c>
      <c r="G88" s="69">
        <v>40</v>
      </c>
      <c r="H88" s="64">
        <f>((F88-G88)/F88)*100</f>
        <v>98.030526834071878</v>
      </c>
      <c r="I88" s="69">
        <v>0</v>
      </c>
      <c r="J88" s="69">
        <v>0</v>
      </c>
      <c r="K88" s="64">
        <v>0</v>
      </c>
      <c r="L88" s="64">
        <v>751</v>
      </c>
      <c r="M88" s="64">
        <v>0</v>
      </c>
      <c r="N88" s="64">
        <v>0</v>
      </c>
      <c r="O88" s="83" t="s">
        <v>189</v>
      </c>
      <c r="P88" s="64">
        <v>0</v>
      </c>
      <c r="Q88" s="64">
        <v>0</v>
      </c>
      <c r="R88" s="64">
        <v>0</v>
      </c>
    </row>
    <row r="89" spans="1:18" ht="45">
      <c r="A89" s="59">
        <v>83</v>
      </c>
      <c r="B89" s="51" t="s">
        <v>166</v>
      </c>
      <c r="C89" s="64">
        <v>5421.3</v>
      </c>
      <c r="D89" s="64">
        <v>0</v>
      </c>
      <c r="E89" s="64">
        <f t="shared" si="10"/>
        <v>100</v>
      </c>
      <c r="F89" s="69">
        <v>1904.7</v>
      </c>
      <c r="G89" s="69">
        <v>84.3</v>
      </c>
      <c r="H89" s="64">
        <f>((F89-G89)/F89)*100</f>
        <v>95.574106158450149</v>
      </c>
      <c r="I89" s="69">
        <v>415.6</v>
      </c>
      <c r="J89" s="69">
        <v>22.1</v>
      </c>
      <c r="K89" s="64">
        <f>((I89-J89)/I89)*100</f>
        <v>94.682386910490862</v>
      </c>
      <c r="L89" s="64">
        <v>464</v>
      </c>
      <c r="M89" s="64">
        <v>246</v>
      </c>
      <c r="N89" s="64">
        <v>0</v>
      </c>
      <c r="O89" s="83" t="s">
        <v>189</v>
      </c>
      <c r="P89" s="64">
        <v>0</v>
      </c>
      <c r="Q89" s="64">
        <v>0</v>
      </c>
      <c r="R89" s="64">
        <v>0</v>
      </c>
    </row>
    <row r="90" spans="1:18" ht="45">
      <c r="A90" s="59">
        <v>84</v>
      </c>
      <c r="B90" s="51" t="s">
        <v>167</v>
      </c>
      <c r="C90" s="64">
        <v>1054</v>
      </c>
      <c r="D90" s="64">
        <v>0</v>
      </c>
      <c r="E90" s="64">
        <f t="shared" si="10"/>
        <v>100</v>
      </c>
      <c r="F90" s="69">
        <v>2889</v>
      </c>
      <c r="G90" s="69">
        <v>1131</v>
      </c>
      <c r="H90" s="64">
        <f>((F90-G90)/F90)*100</f>
        <v>60.851505711318801</v>
      </c>
      <c r="I90" s="69">
        <v>0</v>
      </c>
      <c r="J90" s="69">
        <v>0</v>
      </c>
      <c r="K90" s="64">
        <v>0</v>
      </c>
      <c r="L90" s="64">
        <v>165</v>
      </c>
      <c r="M90" s="64">
        <v>0</v>
      </c>
      <c r="N90" s="64">
        <v>0</v>
      </c>
      <c r="O90" s="83" t="s">
        <v>189</v>
      </c>
      <c r="P90" s="64">
        <v>0</v>
      </c>
      <c r="Q90" s="64">
        <v>0</v>
      </c>
      <c r="R90" s="64">
        <v>0</v>
      </c>
    </row>
    <row r="91" spans="1:18" ht="27">
      <c r="A91" s="59">
        <v>85</v>
      </c>
      <c r="B91" s="88" t="s">
        <v>195</v>
      </c>
      <c r="C91" s="64">
        <v>689.5</v>
      </c>
      <c r="D91" s="64">
        <v>180.9</v>
      </c>
      <c r="E91" s="64">
        <f t="shared" ref="E91" si="11">((C91-D91)/C91)*100</f>
        <v>73.763596809282092</v>
      </c>
      <c r="F91" s="69">
        <v>12725</v>
      </c>
      <c r="G91" s="69">
        <v>198</v>
      </c>
      <c r="H91" s="64">
        <f>((F91-G91)/F91)*100</f>
        <v>98.444007858546172</v>
      </c>
      <c r="I91" s="69">
        <v>690</v>
      </c>
      <c r="J91" s="69">
        <v>47</v>
      </c>
      <c r="K91" s="64">
        <f>((I91-J91)/I91)*100</f>
        <v>93.188405797101453</v>
      </c>
      <c r="L91" s="64">
        <v>762.6</v>
      </c>
      <c r="M91" s="64">
        <v>0</v>
      </c>
      <c r="N91" s="64">
        <v>0</v>
      </c>
      <c r="O91" s="83" t="s">
        <v>189</v>
      </c>
      <c r="P91" s="64">
        <v>0</v>
      </c>
      <c r="Q91" s="64">
        <v>0</v>
      </c>
      <c r="R91" s="64">
        <v>0</v>
      </c>
    </row>
    <row r="92" spans="1:18" s="37" customFormat="1" ht="34.5" customHeight="1">
      <c r="A92" s="36"/>
      <c r="B92" s="68" t="s">
        <v>86</v>
      </c>
      <c r="C92" s="67">
        <f>SUM(C7:C91)</f>
        <v>2086110.1447100008</v>
      </c>
      <c r="D92" s="67">
        <f>SUM(D7:D91)</f>
        <v>1472036.83638</v>
      </c>
      <c r="E92" s="67">
        <f>AVERAGE(E7:E91)</f>
        <v>45.759394294367716</v>
      </c>
      <c r="F92" s="67">
        <f>SUM(F7:F91)</f>
        <v>582886.58765000035</v>
      </c>
      <c r="G92" s="67">
        <f>SUM(G7:G91)</f>
        <v>108949.16578999997</v>
      </c>
      <c r="H92" s="67">
        <f>AVERAGE(H7:H91)</f>
        <v>78.976436981759079</v>
      </c>
      <c r="I92" s="48">
        <f>SUM(I7:I74)</f>
        <v>80753.005479999993</v>
      </c>
      <c r="J92" s="48">
        <f>SUM(J7:J74)</f>
        <v>1015.3240300000002</v>
      </c>
      <c r="K92" s="48">
        <f>AVERAGE(K7:K91)</f>
        <v>53.260967689374134</v>
      </c>
      <c r="L92" s="67">
        <f>SUM(L7:L91)</f>
        <v>149806.18</v>
      </c>
      <c r="M92" s="67">
        <f>SUM(M7:M91)</f>
        <v>9318.16</v>
      </c>
      <c r="N92" s="67">
        <f>SUM(N7:N91)</f>
        <v>78.599999999999994</v>
      </c>
      <c r="O92" s="49" t="s">
        <v>189</v>
      </c>
      <c r="P92" s="67">
        <f>SUM(P7:P91)</f>
        <v>103.05000000000001</v>
      </c>
      <c r="Q92" s="67">
        <f>SUM(Q7:Q91)</f>
        <v>24.314550000000001</v>
      </c>
      <c r="R92" s="67">
        <f>SUM(R7:R91)</f>
        <v>127.36455000000001</v>
      </c>
    </row>
    <row r="93" spans="1:18">
      <c r="H93" s="71"/>
    </row>
  </sheetData>
  <autoFilter ref="C6:K92"/>
  <mergeCells count="10">
    <mergeCell ref="A5:A6"/>
    <mergeCell ref="B5:B6"/>
    <mergeCell ref="C5:E5"/>
    <mergeCell ref="F5:H5"/>
    <mergeCell ref="I5:K5"/>
    <mergeCell ref="L5:L6"/>
    <mergeCell ref="M5:N5"/>
    <mergeCell ref="O5:O6"/>
    <mergeCell ref="P5:R5"/>
    <mergeCell ref="D2:J2"/>
  </mergeCells>
  <pageMargins left="0.15748031496062992" right="0.15748031496062992" top="0.27559055118110237" bottom="0.27559055118110237" header="0.31496062992125984" footer="0.31496062992125984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91"/>
  <sheetViews>
    <sheetView view="pageBreakPreview" zoomScale="80" zoomScaleNormal="90" zoomScaleSheetLayoutView="80" workbookViewId="0">
      <pane xSplit="2" ySplit="5" topLeftCell="C81" activePane="bottomRight" state="frozen"/>
      <selection activeCell="A8" sqref="A8:A75"/>
      <selection pane="topRight" activeCell="A8" sqref="A8:A75"/>
      <selection pane="bottomLeft" activeCell="A8" sqref="A8:A75"/>
      <selection pane="bottomRight" activeCell="H18" sqref="H18"/>
    </sheetView>
  </sheetViews>
  <sheetFormatPr defaultRowHeight="15"/>
  <cols>
    <col min="1" max="1" width="3.140625" style="3" customWidth="1"/>
    <col min="2" max="2" width="41.7109375" style="3" customWidth="1"/>
    <col min="3" max="3" width="12.140625" style="3" bestFit="1" customWidth="1"/>
    <col min="4" max="4" width="14.85546875" style="3" customWidth="1"/>
    <col min="5" max="5" width="16.7109375" style="3" customWidth="1"/>
    <col min="6" max="6" width="13.28515625" style="3" customWidth="1"/>
    <col min="7" max="7" width="16.42578125" style="3" customWidth="1"/>
    <col min="8" max="8" width="15" style="3" customWidth="1"/>
    <col min="9" max="10" width="14.42578125" style="3" customWidth="1"/>
    <col min="11" max="11" width="14.7109375" style="3" customWidth="1"/>
    <col min="12" max="12" width="13.7109375" style="3" customWidth="1"/>
    <col min="13" max="16384" width="9.140625" style="3"/>
  </cols>
  <sheetData>
    <row r="1" spans="1:12" ht="15.75">
      <c r="L1" s="22" t="s">
        <v>129</v>
      </c>
    </row>
    <row r="2" spans="1:12" ht="39.75" customHeight="1">
      <c r="D2" s="148" t="s">
        <v>196</v>
      </c>
      <c r="E2" s="148"/>
      <c r="F2" s="148"/>
      <c r="G2" s="148"/>
      <c r="H2" s="148"/>
      <c r="I2" s="148"/>
    </row>
    <row r="3" spans="1:12" ht="6.75" customHeight="1"/>
    <row r="4" spans="1:12" ht="31.5" customHeight="1">
      <c r="A4" s="149" t="s">
        <v>88</v>
      </c>
      <c r="B4" s="149" t="s">
        <v>98</v>
      </c>
      <c r="C4" s="149" t="s">
        <v>130</v>
      </c>
      <c r="D4" s="149"/>
      <c r="E4" s="149"/>
      <c r="F4" s="147" t="s">
        <v>131</v>
      </c>
      <c r="G4" s="147"/>
      <c r="H4" s="147"/>
      <c r="I4" s="147"/>
      <c r="J4" s="147" t="s">
        <v>132</v>
      </c>
      <c r="K4" s="147"/>
      <c r="L4" s="147"/>
    </row>
    <row r="5" spans="1:12" ht="63.75">
      <c r="A5" s="149"/>
      <c r="B5" s="149"/>
      <c r="C5" s="23" t="s">
        <v>133</v>
      </c>
      <c r="D5" s="23" t="s">
        <v>134</v>
      </c>
      <c r="E5" s="23" t="s">
        <v>135</v>
      </c>
      <c r="F5" s="23" t="s">
        <v>133</v>
      </c>
      <c r="G5" s="23" t="s">
        <v>136</v>
      </c>
      <c r="H5" s="23" t="s">
        <v>137</v>
      </c>
      <c r="I5" s="23" t="s">
        <v>135</v>
      </c>
      <c r="J5" s="23" t="s">
        <v>138</v>
      </c>
      <c r="K5" s="23" t="s">
        <v>135</v>
      </c>
      <c r="L5" s="23" t="s">
        <v>15</v>
      </c>
    </row>
    <row r="6" spans="1:12" ht="25.5">
      <c r="A6" s="46">
        <v>1</v>
      </c>
      <c r="B6" s="41" t="s">
        <v>18</v>
      </c>
      <c r="C6" s="73">
        <v>431</v>
      </c>
      <c r="D6" s="73">
        <v>431</v>
      </c>
      <c r="E6" s="73">
        <v>0</v>
      </c>
      <c r="F6" s="74">
        <v>0</v>
      </c>
      <c r="G6" s="73">
        <v>0</v>
      </c>
      <c r="H6" s="73">
        <v>0</v>
      </c>
      <c r="I6" s="73">
        <v>0</v>
      </c>
      <c r="J6" s="73">
        <v>1204.8</v>
      </c>
      <c r="K6" s="73">
        <v>0</v>
      </c>
      <c r="L6" s="73">
        <v>1204.8</v>
      </c>
    </row>
    <row r="7" spans="1:12" ht="25.5">
      <c r="A7" s="46">
        <v>2</v>
      </c>
      <c r="B7" s="41" t="s">
        <v>19</v>
      </c>
      <c r="C7" s="73">
        <v>0</v>
      </c>
      <c r="D7" s="73">
        <v>0</v>
      </c>
      <c r="E7" s="73">
        <v>0</v>
      </c>
      <c r="F7" s="74">
        <v>47.3</v>
      </c>
      <c r="G7" s="73">
        <v>0</v>
      </c>
      <c r="H7" s="73">
        <v>47.3</v>
      </c>
      <c r="I7" s="73">
        <v>0</v>
      </c>
      <c r="J7" s="73">
        <v>581.36</v>
      </c>
      <c r="K7" s="73">
        <v>0</v>
      </c>
      <c r="L7" s="73">
        <v>581.36</v>
      </c>
    </row>
    <row r="8" spans="1:12" ht="25.5">
      <c r="A8" s="46">
        <v>3</v>
      </c>
      <c r="B8" s="41" t="s">
        <v>20</v>
      </c>
      <c r="C8" s="73">
        <v>0</v>
      </c>
      <c r="D8" s="73">
        <v>0</v>
      </c>
      <c r="E8" s="73">
        <v>0</v>
      </c>
      <c r="F8" s="74">
        <v>0</v>
      </c>
      <c r="G8" s="73">
        <v>0</v>
      </c>
      <c r="H8" s="73">
        <v>0</v>
      </c>
      <c r="I8" s="73">
        <v>0</v>
      </c>
      <c r="J8" s="73">
        <v>1020.47</v>
      </c>
      <c r="K8" s="73">
        <v>0</v>
      </c>
      <c r="L8" s="73">
        <v>1020.47</v>
      </c>
    </row>
    <row r="9" spans="1:12" ht="25.5">
      <c r="A9" s="46">
        <v>4</v>
      </c>
      <c r="B9" s="41" t="s">
        <v>21</v>
      </c>
      <c r="C9" s="73">
        <v>0</v>
      </c>
      <c r="D9" s="73">
        <v>0</v>
      </c>
      <c r="E9" s="73">
        <v>0</v>
      </c>
      <c r="F9" s="74">
        <v>0</v>
      </c>
      <c r="G9" s="73">
        <v>0</v>
      </c>
      <c r="H9" s="73">
        <v>0</v>
      </c>
      <c r="I9" s="73">
        <v>0</v>
      </c>
      <c r="J9" s="73">
        <v>442.92</v>
      </c>
      <c r="K9" s="73">
        <v>0</v>
      </c>
      <c r="L9" s="73">
        <v>442.92</v>
      </c>
    </row>
    <row r="10" spans="1:12" ht="25.5">
      <c r="A10" s="46">
        <v>5</v>
      </c>
      <c r="B10" s="41" t="s">
        <v>22</v>
      </c>
      <c r="C10" s="73">
        <v>0</v>
      </c>
      <c r="D10" s="73">
        <v>0</v>
      </c>
      <c r="E10" s="73">
        <v>0</v>
      </c>
      <c r="F10" s="74">
        <v>0</v>
      </c>
      <c r="G10" s="73">
        <v>0</v>
      </c>
      <c r="H10" s="73">
        <v>0</v>
      </c>
      <c r="I10" s="73">
        <v>0</v>
      </c>
      <c r="J10" s="73">
        <v>1712.18</v>
      </c>
      <c r="K10" s="73">
        <v>0</v>
      </c>
      <c r="L10" s="73">
        <v>1712.18</v>
      </c>
    </row>
    <row r="11" spans="1:12" ht="25.5">
      <c r="A11" s="46">
        <v>6</v>
      </c>
      <c r="B11" s="41" t="s">
        <v>23</v>
      </c>
      <c r="C11" s="73">
        <v>0</v>
      </c>
      <c r="D11" s="73">
        <v>0</v>
      </c>
      <c r="E11" s="73">
        <v>0</v>
      </c>
      <c r="F11" s="74">
        <v>140</v>
      </c>
      <c r="G11" s="73">
        <v>0</v>
      </c>
      <c r="H11" s="73">
        <v>140</v>
      </c>
      <c r="I11" s="73">
        <v>0</v>
      </c>
      <c r="J11" s="73">
        <v>2398.1999999999998</v>
      </c>
      <c r="K11" s="73">
        <v>0</v>
      </c>
      <c r="L11" s="73">
        <v>2398.1999999999998</v>
      </c>
    </row>
    <row r="12" spans="1:12">
      <c r="A12" s="46">
        <v>7</v>
      </c>
      <c r="B12" s="41" t="s">
        <v>24</v>
      </c>
      <c r="C12" s="73">
        <v>0</v>
      </c>
      <c r="D12" s="73">
        <v>0</v>
      </c>
      <c r="E12" s="73">
        <v>0</v>
      </c>
      <c r="F12" s="74">
        <v>252.5608</v>
      </c>
      <c r="G12" s="73">
        <v>16.960799999999999</v>
      </c>
      <c r="H12" s="73">
        <v>235.6</v>
      </c>
      <c r="I12" s="73">
        <v>0</v>
      </c>
      <c r="J12" s="73">
        <v>4521.82</v>
      </c>
      <c r="K12" s="73">
        <v>0</v>
      </c>
      <c r="L12" s="73">
        <v>4521.82</v>
      </c>
    </row>
    <row r="13" spans="1:12">
      <c r="A13" s="46">
        <v>8</v>
      </c>
      <c r="B13" s="41" t="s">
        <v>25</v>
      </c>
      <c r="C13" s="73">
        <v>0</v>
      </c>
      <c r="D13" s="73">
        <v>0</v>
      </c>
      <c r="E13" s="73">
        <v>0</v>
      </c>
      <c r="F13" s="74">
        <v>0</v>
      </c>
      <c r="G13" s="73">
        <v>0</v>
      </c>
      <c r="H13" s="73"/>
      <c r="I13" s="73">
        <v>0</v>
      </c>
      <c r="J13" s="73">
        <v>1272.56</v>
      </c>
      <c r="K13" s="73">
        <v>0</v>
      </c>
      <c r="L13" s="73">
        <v>1272.56</v>
      </c>
    </row>
    <row r="14" spans="1:12" ht="17.25" customHeight="1">
      <c r="A14" s="46">
        <v>9</v>
      </c>
      <c r="B14" s="41" t="s">
        <v>26</v>
      </c>
      <c r="C14" s="73">
        <v>0</v>
      </c>
      <c r="D14" s="73">
        <v>0</v>
      </c>
      <c r="E14" s="73">
        <v>0</v>
      </c>
      <c r="F14" s="74">
        <v>227.98</v>
      </c>
      <c r="G14" s="73">
        <v>0</v>
      </c>
      <c r="H14" s="73">
        <v>227.98</v>
      </c>
      <c r="I14" s="73">
        <v>0</v>
      </c>
      <c r="J14" s="73">
        <v>3164.5</v>
      </c>
      <c r="K14" s="73">
        <v>0</v>
      </c>
      <c r="L14" s="73">
        <v>3164.5</v>
      </c>
    </row>
    <row r="15" spans="1:12" ht="25.5">
      <c r="A15" s="46">
        <v>10</v>
      </c>
      <c r="B15" s="41" t="s">
        <v>27</v>
      </c>
      <c r="C15" s="73">
        <v>0</v>
      </c>
      <c r="D15" s="73">
        <v>0</v>
      </c>
      <c r="E15" s="73">
        <v>0</v>
      </c>
      <c r="F15" s="74">
        <v>0</v>
      </c>
      <c r="G15" s="73">
        <v>0</v>
      </c>
      <c r="H15" s="73">
        <v>0</v>
      </c>
      <c r="I15" s="73">
        <v>0</v>
      </c>
      <c r="J15" s="73">
        <v>1476.42</v>
      </c>
      <c r="K15" s="73">
        <v>0</v>
      </c>
      <c r="L15" s="73">
        <v>1476.42</v>
      </c>
    </row>
    <row r="16" spans="1:12">
      <c r="A16" s="46">
        <v>11</v>
      </c>
      <c r="B16" s="41" t="s">
        <v>28</v>
      </c>
      <c r="C16" s="73">
        <v>0</v>
      </c>
      <c r="D16" s="73">
        <v>0</v>
      </c>
      <c r="E16" s="73">
        <v>0</v>
      </c>
      <c r="F16" s="74">
        <v>21</v>
      </c>
      <c r="G16" s="73">
        <v>0</v>
      </c>
      <c r="H16" s="73">
        <v>21</v>
      </c>
      <c r="I16" s="73">
        <v>0</v>
      </c>
      <c r="J16" s="73">
        <v>1705.59</v>
      </c>
      <c r="K16" s="73">
        <v>0</v>
      </c>
      <c r="L16" s="73">
        <v>1705.59</v>
      </c>
    </row>
    <row r="17" spans="1:12">
      <c r="A17" s="46">
        <v>12</v>
      </c>
      <c r="B17" s="41" t="s">
        <v>29</v>
      </c>
      <c r="C17" s="73">
        <v>0</v>
      </c>
      <c r="D17" s="73">
        <v>0</v>
      </c>
      <c r="E17" s="73">
        <v>0</v>
      </c>
      <c r="F17" s="74">
        <v>0</v>
      </c>
      <c r="G17" s="73">
        <v>0</v>
      </c>
      <c r="H17" s="73"/>
      <c r="I17" s="73">
        <v>0</v>
      </c>
      <c r="J17" s="73">
        <v>2248.77</v>
      </c>
      <c r="K17" s="73">
        <v>0</v>
      </c>
      <c r="L17" s="73">
        <v>2248.77</v>
      </c>
    </row>
    <row r="18" spans="1:12">
      <c r="A18" s="46">
        <v>13</v>
      </c>
      <c r="B18" s="41" t="s">
        <v>30</v>
      </c>
      <c r="C18" s="73">
        <v>0</v>
      </c>
      <c r="D18" s="73">
        <v>0</v>
      </c>
      <c r="E18" s="73">
        <v>0</v>
      </c>
      <c r="F18" s="74">
        <v>150</v>
      </c>
      <c r="G18" s="73">
        <v>0</v>
      </c>
      <c r="H18" s="73">
        <v>150</v>
      </c>
      <c r="I18" s="73">
        <v>0</v>
      </c>
      <c r="J18" s="73">
        <v>2141.6799999999998</v>
      </c>
      <c r="K18" s="73">
        <v>0</v>
      </c>
      <c r="L18" s="73">
        <v>2141.6799999999998</v>
      </c>
    </row>
    <row r="19" spans="1:12">
      <c r="A19" s="46">
        <v>14</v>
      </c>
      <c r="B19" s="41" t="s">
        <v>31</v>
      </c>
      <c r="C19" s="73">
        <v>0</v>
      </c>
      <c r="D19" s="73">
        <v>0</v>
      </c>
      <c r="E19" s="73">
        <v>0</v>
      </c>
      <c r="F19" s="74">
        <v>1392.36</v>
      </c>
      <c r="G19" s="73">
        <v>0</v>
      </c>
      <c r="H19" s="73">
        <v>1392.36</v>
      </c>
      <c r="I19" s="73">
        <v>0</v>
      </c>
      <c r="J19" s="73">
        <v>5558.55</v>
      </c>
      <c r="K19" s="73">
        <v>0</v>
      </c>
      <c r="L19" s="73">
        <v>5558.55</v>
      </c>
    </row>
    <row r="20" spans="1:12" ht="25.5">
      <c r="A20" s="46">
        <v>15</v>
      </c>
      <c r="B20" s="41" t="s">
        <v>32</v>
      </c>
      <c r="C20" s="73">
        <v>60</v>
      </c>
      <c r="D20" s="73">
        <v>60</v>
      </c>
      <c r="E20" s="73">
        <v>0</v>
      </c>
      <c r="F20" s="74">
        <v>0</v>
      </c>
      <c r="G20" s="74">
        <v>0</v>
      </c>
      <c r="H20" s="74">
        <v>0</v>
      </c>
      <c r="I20" s="74">
        <v>0</v>
      </c>
      <c r="J20" s="73">
        <v>735.75</v>
      </c>
      <c r="K20" s="73">
        <v>0</v>
      </c>
      <c r="L20" s="73">
        <v>735.75</v>
      </c>
    </row>
    <row r="21" spans="1:12" ht="25.5">
      <c r="A21" s="46">
        <v>16</v>
      </c>
      <c r="B21" s="41" t="s">
        <v>33</v>
      </c>
      <c r="C21" s="73">
        <v>199</v>
      </c>
      <c r="D21" s="73">
        <v>199</v>
      </c>
      <c r="E21" s="73">
        <v>0</v>
      </c>
      <c r="F21" s="74">
        <v>0</v>
      </c>
      <c r="G21" s="73">
        <v>0</v>
      </c>
      <c r="H21" s="73">
        <v>0</v>
      </c>
      <c r="I21" s="73">
        <v>0</v>
      </c>
      <c r="J21" s="73">
        <v>960.99</v>
      </c>
      <c r="K21" s="73">
        <v>0</v>
      </c>
      <c r="L21" s="73">
        <v>960.99</v>
      </c>
    </row>
    <row r="22" spans="1:12" ht="25.5">
      <c r="A22" s="46">
        <v>17</v>
      </c>
      <c r="B22" s="41" t="s">
        <v>34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3">
        <v>777.76</v>
      </c>
      <c r="K22" s="73">
        <v>0</v>
      </c>
      <c r="L22" s="73">
        <v>777.76</v>
      </c>
    </row>
    <row r="23" spans="1:12" ht="25.5">
      <c r="A23" s="46">
        <v>18</v>
      </c>
      <c r="B23" s="41" t="s">
        <v>35</v>
      </c>
      <c r="C23" s="73">
        <v>0</v>
      </c>
      <c r="D23" s="73">
        <v>0</v>
      </c>
      <c r="E23" s="73">
        <v>0</v>
      </c>
      <c r="F23" s="74">
        <v>0</v>
      </c>
      <c r="G23" s="73">
        <v>0</v>
      </c>
      <c r="H23" s="73">
        <v>0</v>
      </c>
      <c r="I23" s="73">
        <v>0</v>
      </c>
      <c r="J23" s="73">
        <v>931.09</v>
      </c>
      <c r="K23" s="73">
        <v>0</v>
      </c>
      <c r="L23" s="73">
        <v>931.09</v>
      </c>
    </row>
    <row r="24" spans="1:12">
      <c r="A24" s="46">
        <v>19</v>
      </c>
      <c r="B24" s="41" t="s">
        <v>36</v>
      </c>
      <c r="C24" s="73">
        <v>0</v>
      </c>
      <c r="D24" s="73">
        <v>0</v>
      </c>
      <c r="E24" s="73">
        <v>0</v>
      </c>
      <c r="F24" s="74">
        <v>0</v>
      </c>
      <c r="G24" s="73">
        <v>0</v>
      </c>
      <c r="H24" s="73">
        <v>0</v>
      </c>
      <c r="I24" s="73">
        <v>0</v>
      </c>
      <c r="J24" s="73">
        <v>605.71</v>
      </c>
      <c r="K24" s="73">
        <v>0</v>
      </c>
      <c r="L24" s="73">
        <v>605.71</v>
      </c>
    </row>
    <row r="25" spans="1:12" ht="25.5">
      <c r="A25" s="46">
        <v>20</v>
      </c>
      <c r="B25" s="41" t="s">
        <v>37</v>
      </c>
      <c r="C25" s="73">
        <v>0</v>
      </c>
      <c r="D25" s="73">
        <v>0</v>
      </c>
      <c r="E25" s="73">
        <v>0</v>
      </c>
      <c r="F25" s="74">
        <v>0</v>
      </c>
      <c r="G25" s="73">
        <v>0</v>
      </c>
      <c r="H25" s="73">
        <v>0</v>
      </c>
      <c r="I25" s="73">
        <v>0</v>
      </c>
      <c r="J25" s="73">
        <v>863.01</v>
      </c>
      <c r="K25" s="73">
        <v>0</v>
      </c>
      <c r="L25" s="73">
        <v>863.01</v>
      </c>
    </row>
    <row r="26" spans="1:12" ht="25.5">
      <c r="A26" s="46">
        <v>21</v>
      </c>
      <c r="B26" s="41" t="s">
        <v>38</v>
      </c>
      <c r="C26" s="73">
        <v>0</v>
      </c>
      <c r="D26" s="73">
        <v>0</v>
      </c>
      <c r="E26" s="73">
        <v>0</v>
      </c>
      <c r="F26" s="74">
        <v>0</v>
      </c>
      <c r="G26" s="73">
        <v>0</v>
      </c>
      <c r="H26" s="73">
        <v>0</v>
      </c>
      <c r="I26" s="73">
        <v>0</v>
      </c>
      <c r="J26" s="73">
        <v>610.36</v>
      </c>
      <c r="K26" s="73">
        <v>0</v>
      </c>
      <c r="L26" s="73">
        <v>610.36</v>
      </c>
    </row>
    <row r="27" spans="1:12">
      <c r="A27" s="46">
        <v>22</v>
      </c>
      <c r="B27" s="41" t="s">
        <v>39</v>
      </c>
      <c r="C27" s="73">
        <v>100</v>
      </c>
      <c r="D27" s="73">
        <v>100</v>
      </c>
      <c r="E27" s="73">
        <v>0</v>
      </c>
      <c r="F27" s="74">
        <v>20</v>
      </c>
      <c r="G27" s="73">
        <v>20</v>
      </c>
      <c r="H27" s="73">
        <v>0</v>
      </c>
      <c r="I27" s="73">
        <v>0</v>
      </c>
      <c r="J27" s="73">
        <v>382.08</v>
      </c>
      <c r="K27" s="73">
        <v>0</v>
      </c>
      <c r="L27" s="73">
        <v>382.08</v>
      </c>
    </row>
    <row r="28" spans="1:12" ht="25.5">
      <c r="A28" s="46">
        <v>23</v>
      </c>
      <c r="B28" s="41" t="s">
        <v>40</v>
      </c>
      <c r="C28" s="73">
        <v>0</v>
      </c>
      <c r="D28" s="73">
        <v>0</v>
      </c>
      <c r="E28" s="73">
        <v>0</v>
      </c>
      <c r="F28" s="74">
        <v>0</v>
      </c>
      <c r="G28" s="73">
        <v>0</v>
      </c>
      <c r="H28" s="73">
        <v>0</v>
      </c>
      <c r="I28" s="73">
        <v>0</v>
      </c>
      <c r="J28" s="73">
        <v>1024.43</v>
      </c>
      <c r="K28" s="73">
        <v>0</v>
      </c>
      <c r="L28" s="73">
        <v>1024.43</v>
      </c>
    </row>
    <row r="29" spans="1:12">
      <c r="A29" s="46">
        <v>24</v>
      </c>
      <c r="B29" s="41" t="s">
        <v>41</v>
      </c>
      <c r="C29" s="73">
        <v>0</v>
      </c>
      <c r="D29" s="73">
        <v>0</v>
      </c>
      <c r="E29" s="73">
        <v>0</v>
      </c>
      <c r="F29" s="74">
        <v>0</v>
      </c>
      <c r="G29" s="73">
        <v>0</v>
      </c>
      <c r="H29" s="73">
        <v>0</v>
      </c>
      <c r="I29" s="73">
        <v>0</v>
      </c>
      <c r="J29" s="73">
        <v>638.05999999999995</v>
      </c>
      <c r="K29" s="73">
        <v>0</v>
      </c>
      <c r="L29" s="73">
        <v>638.05999999999995</v>
      </c>
    </row>
    <row r="30" spans="1:12">
      <c r="A30" s="46">
        <v>25</v>
      </c>
      <c r="B30" s="41" t="s">
        <v>42</v>
      </c>
      <c r="C30" s="73">
        <v>0</v>
      </c>
      <c r="D30" s="73">
        <v>0</v>
      </c>
      <c r="E30" s="73">
        <v>0</v>
      </c>
      <c r="F30" s="74">
        <v>0</v>
      </c>
      <c r="G30" s="73">
        <v>0</v>
      </c>
      <c r="H30" s="73">
        <v>0</v>
      </c>
      <c r="I30" s="73">
        <v>0</v>
      </c>
      <c r="J30" s="73">
        <v>1206.98</v>
      </c>
      <c r="K30" s="73">
        <v>0</v>
      </c>
      <c r="L30" s="73">
        <v>1206.98</v>
      </c>
    </row>
    <row r="31" spans="1:12" ht="25.5">
      <c r="A31" s="46">
        <v>26</v>
      </c>
      <c r="B31" s="41" t="s">
        <v>43</v>
      </c>
      <c r="C31" s="73">
        <v>0</v>
      </c>
      <c r="D31" s="73">
        <v>0</v>
      </c>
      <c r="E31" s="73">
        <v>0</v>
      </c>
      <c r="F31" s="74">
        <v>0</v>
      </c>
      <c r="G31" s="73">
        <v>0</v>
      </c>
      <c r="H31" s="73">
        <v>0</v>
      </c>
      <c r="I31" s="73">
        <v>0</v>
      </c>
      <c r="J31" s="73">
        <v>618.29999999999995</v>
      </c>
      <c r="K31" s="73">
        <v>0</v>
      </c>
      <c r="L31" s="73">
        <v>618.29999999999995</v>
      </c>
    </row>
    <row r="32" spans="1:12" ht="25.5">
      <c r="A32" s="46">
        <v>27</v>
      </c>
      <c r="B32" s="41" t="s">
        <v>44</v>
      </c>
      <c r="C32" s="73">
        <v>0</v>
      </c>
      <c r="D32" s="73">
        <v>0</v>
      </c>
      <c r="E32" s="73">
        <v>0</v>
      </c>
      <c r="F32" s="74">
        <v>0</v>
      </c>
      <c r="G32" s="73">
        <v>0</v>
      </c>
      <c r="H32" s="73">
        <v>0</v>
      </c>
      <c r="I32" s="73">
        <v>0</v>
      </c>
      <c r="J32" s="73">
        <v>818.43</v>
      </c>
      <c r="K32" s="73">
        <v>0</v>
      </c>
      <c r="L32" s="73">
        <v>818.43</v>
      </c>
    </row>
    <row r="33" spans="1:12" ht="25.5">
      <c r="A33" s="46">
        <v>28</v>
      </c>
      <c r="B33" s="41" t="s">
        <v>45</v>
      </c>
      <c r="C33" s="73">
        <v>0</v>
      </c>
      <c r="D33" s="73">
        <v>0</v>
      </c>
      <c r="E33" s="73">
        <v>0</v>
      </c>
      <c r="F33" s="74">
        <v>0</v>
      </c>
      <c r="G33" s="73">
        <v>0</v>
      </c>
      <c r="H33" s="73">
        <v>0</v>
      </c>
      <c r="I33" s="73">
        <v>0</v>
      </c>
      <c r="J33" s="73">
        <v>2072.2600000000002</v>
      </c>
      <c r="K33" s="73">
        <v>0</v>
      </c>
      <c r="L33" s="73">
        <v>2072.2600000000002</v>
      </c>
    </row>
    <row r="34" spans="1:12" ht="25.5">
      <c r="A34" s="46">
        <v>29</v>
      </c>
      <c r="B34" s="41" t="s">
        <v>46</v>
      </c>
      <c r="C34" s="73">
        <v>0</v>
      </c>
      <c r="D34" s="73">
        <v>0</v>
      </c>
      <c r="E34" s="73">
        <v>0</v>
      </c>
      <c r="F34" s="74">
        <v>0</v>
      </c>
      <c r="G34" s="73">
        <v>0</v>
      </c>
      <c r="H34" s="73">
        <v>0</v>
      </c>
      <c r="I34" s="73">
        <v>0</v>
      </c>
      <c r="J34" s="73">
        <v>845.41</v>
      </c>
      <c r="K34" s="73">
        <v>0</v>
      </c>
      <c r="L34" s="73">
        <v>845.41</v>
      </c>
    </row>
    <row r="35" spans="1:12" ht="25.5">
      <c r="A35" s="46">
        <v>30</v>
      </c>
      <c r="B35" s="41" t="s">
        <v>47</v>
      </c>
      <c r="C35" s="73">
        <v>259.68439999999998</v>
      </c>
      <c r="D35" s="73">
        <v>259.68439999999998</v>
      </c>
      <c r="E35" s="73">
        <v>0</v>
      </c>
      <c r="F35" s="74">
        <v>0</v>
      </c>
      <c r="G35" s="73">
        <v>0</v>
      </c>
      <c r="H35" s="73">
        <v>0</v>
      </c>
      <c r="I35" s="73">
        <v>0</v>
      </c>
      <c r="J35" s="73">
        <v>585.45000000000005</v>
      </c>
      <c r="K35" s="73">
        <v>0</v>
      </c>
      <c r="L35" s="73">
        <v>585.45000000000005</v>
      </c>
    </row>
    <row r="36" spans="1:12">
      <c r="A36" s="46">
        <v>31</v>
      </c>
      <c r="B36" s="41" t="s">
        <v>48</v>
      </c>
      <c r="C36" s="73">
        <v>0</v>
      </c>
      <c r="D36" s="73">
        <v>0</v>
      </c>
      <c r="E36" s="73">
        <v>0</v>
      </c>
      <c r="F36" s="74">
        <v>0</v>
      </c>
      <c r="G36" s="73">
        <v>0</v>
      </c>
      <c r="H36" s="73">
        <v>0</v>
      </c>
      <c r="I36" s="73">
        <v>0</v>
      </c>
      <c r="J36" s="73">
        <v>1058.45</v>
      </c>
      <c r="K36" s="73">
        <v>0</v>
      </c>
      <c r="L36" s="73">
        <v>1058.45</v>
      </c>
    </row>
    <row r="37" spans="1:12" ht="25.5">
      <c r="A37" s="46">
        <v>32</v>
      </c>
      <c r="B37" s="41" t="s">
        <v>49</v>
      </c>
      <c r="C37" s="73">
        <v>0</v>
      </c>
      <c r="D37" s="73">
        <v>0</v>
      </c>
      <c r="E37" s="73">
        <v>0</v>
      </c>
      <c r="F37" s="74">
        <v>0</v>
      </c>
      <c r="G37" s="73">
        <v>0</v>
      </c>
      <c r="H37" s="73">
        <v>0</v>
      </c>
      <c r="I37" s="73">
        <v>0</v>
      </c>
      <c r="J37" s="73">
        <v>1470.08</v>
      </c>
      <c r="K37" s="73">
        <v>0</v>
      </c>
      <c r="L37" s="73">
        <v>1470.08</v>
      </c>
    </row>
    <row r="38" spans="1:12" ht="25.5">
      <c r="A38" s="46">
        <v>33</v>
      </c>
      <c r="B38" s="41" t="s">
        <v>50</v>
      </c>
      <c r="C38" s="73">
        <v>0</v>
      </c>
      <c r="D38" s="73">
        <v>0</v>
      </c>
      <c r="E38" s="73">
        <v>0</v>
      </c>
      <c r="F38" s="74">
        <v>0</v>
      </c>
      <c r="G38" s="73">
        <v>0</v>
      </c>
      <c r="H38" s="73">
        <v>0</v>
      </c>
      <c r="I38" s="73">
        <v>0</v>
      </c>
      <c r="J38" s="73">
        <v>463.32</v>
      </c>
      <c r="K38" s="73">
        <v>0</v>
      </c>
      <c r="L38" s="73">
        <v>463.32</v>
      </c>
    </row>
    <row r="39" spans="1:12" ht="25.5">
      <c r="A39" s="46">
        <v>34</v>
      </c>
      <c r="B39" s="41" t="s">
        <v>51</v>
      </c>
      <c r="C39" s="73">
        <v>0</v>
      </c>
      <c r="D39" s="73">
        <v>0</v>
      </c>
      <c r="E39" s="73">
        <v>0</v>
      </c>
      <c r="F39" s="74">
        <v>0</v>
      </c>
      <c r="G39" s="73">
        <v>0</v>
      </c>
      <c r="H39" s="73">
        <v>0</v>
      </c>
      <c r="I39" s="73">
        <v>0</v>
      </c>
      <c r="J39" s="73">
        <v>340.74</v>
      </c>
      <c r="K39" s="73">
        <v>0</v>
      </c>
      <c r="L39" s="73">
        <v>340.74</v>
      </c>
    </row>
    <row r="40" spans="1:12" ht="25.5">
      <c r="A40" s="46">
        <v>35</v>
      </c>
      <c r="B40" s="41" t="s">
        <v>52</v>
      </c>
      <c r="C40" s="73">
        <v>0</v>
      </c>
      <c r="D40" s="73">
        <v>0</v>
      </c>
      <c r="E40" s="73">
        <v>0</v>
      </c>
      <c r="F40" s="74">
        <v>357.73460999999998</v>
      </c>
      <c r="G40" s="73">
        <v>68.714609999999993</v>
      </c>
      <c r="H40" s="73">
        <v>289.02</v>
      </c>
      <c r="I40" s="73">
        <v>0</v>
      </c>
      <c r="J40" s="73">
        <v>1964.24</v>
      </c>
      <c r="K40" s="73">
        <v>0</v>
      </c>
      <c r="L40" s="73">
        <v>1964.24</v>
      </c>
    </row>
    <row r="41" spans="1:12">
      <c r="A41" s="46">
        <v>36</v>
      </c>
      <c r="B41" s="41" t="s">
        <v>53</v>
      </c>
      <c r="C41" s="73">
        <v>0</v>
      </c>
      <c r="D41" s="73">
        <v>0</v>
      </c>
      <c r="E41" s="73">
        <v>0</v>
      </c>
      <c r="F41" s="74">
        <v>0</v>
      </c>
      <c r="G41" s="73">
        <v>0</v>
      </c>
      <c r="H41" s="73">
        <v>0</v>
      </c>
      <c r="I41" s="73">
        <v>0</v>
      </c>
      <c r="J41" s="73">
        <v>552.49</v>
      </c>
      <c r="K41" s="73">
        <v>0</v>
      </c>
      <c r="L41" s="73">
        <v>552.49</v>
      </c>
    </row>
    <row r="42" spans="1:12">
      <c r="A42" s="46">
        <v>37</v>
      </c>
      <c r="B42" s="41" t="s">
        <v>54</v>
      </c>
      <c r="C42" s="73">
        <v>340.85</v>
      </c>
      <c r="D42" s="73">
        <v>340.85</v>
      </c>
      <c r="E42" s="73">
        <v>0</v>
      </c>
      <c r="F42" s="74">
        <v>247.97</v>
      </c>
      <c r="G42" s="73">
        <v>0</v>
      </c>
      <c r="H42" s="73">
        <v>247.97</v>
      </c>
      <c r="I42" s="73">
        <v>0</v>
      </c>
      <c r="J42" s="73">
        <v>4465.2</v>
      </c>
      <c r="K42" s="73">
        <v>0</v>
      </c>
      <c r="L42" s="73">
        <v>4465.2</v>
      </c>
    </row>
    <row r="43" spans="1:12">
      <c r="A43" s="46">
        <v>38</v>
      </c>
      <c r="B43" s="41" t="s">
        <v>55</v>
      </c>
      <c r="C43" s="73">
        <v>0</v>
      </c>
      <c r="D43" s="73">
        <v>0</v>
      </c>
      <c r="E43" s="73">
        <v>0</v>
      </c>
      <c r="F43" s="74">
        <v>219.05</v>
      </c>
      <c r="G43" s="73">
        <v>0</v>
      </c>
      <c r="H43" s="73">
        <v>219.05</v>
      </c>
      <c r="I43" s="73">
        <v>0</v>
      </c>
      <c r="J43" s="73">
        <v>2231.7399999999998</v>
      </c>
      <c r="K43" s="73">
        <v>0</v>
      </c>
      <c r="L43" s="73">
        <v>2231.7399999999998</v>
      </c>
    </row>
    <row r="44" spans="1:12">
      <c r="A44" s="46">
        <v>39</v>
      </c>
      <c r="B44" s="41" t="s">
        <v>56</v>
      </c>
      <c r="C44" s="73">
        <v>0</v>
      </c>
      <c r="D44" s="73">
        <v>0</v>
      </c>
      <c r="E44" s="73">
        <v>0</v>
      </c>
      <c r="F44" s="74">
        <v>623.98</v>
      </c>
      <c r="G44" s="73">
        <v>0</v>
      </c>
      <c r="H44" s="73">
        <v>623.98</v>
      </c>
      <c r="I44" s="73">
        <v>0</v>
      </c>
      <c r="J44" s="73">
        <v>1329.26</v>
      </c>
      <c r="K44" s="73">
        <v>0</v>
      </c>
      <c r="L44" s="73">
        <v>1329.26</v>
      </c>
    </row>
    <row r="45" spans="1:12">
      <c r="A45" s="46">
        <v>40</v>
      </c>
      <c r="B45" s="41" t="s">
        <v>57</v>
      </c>
      <c r="C45" s="73">
        <v>0</v>
      </c>
      <c r="D45" s="73">
        <v>0</v>
      </c>
      <c r="E45" s="73">
        <v>0</v>
      </c>
      <c r="F45" s="74">
        <v>0</v>
      </c>
      <c r="G45" s="73">
        <v>0</v>
      </c>
      <c r="H45" s="73">
        <v>0</v>
      </c>
      <c r="I45" s="73">
        <v>0</v>
      </c>
      <c r="J45" s="73">
        <v>3211.32</v>
      </c>
      <c r="K45" s="73">
        <v>0</v>
      </c>
      <c r="L45" s="73">
        <v>3211.32</v>
      </c>
    </row>
    <row r="46" spans="1:12">
      <c r="A46" s="46">
        <v>41</v>
      </c>
      <c r="B46" s="41" t="s">
        <v>58</v>
      </c>
      <c r="C46" s="73">
        <v>0</v>
      </c>
      <c r="D46" s="73">
        <v>0</v>
      </c>
      <c r="E46" s="73">
        <v>0</v>
      </c>
      <c r="F46" s="74">
        <v>318.19</v>
      </c>
      <c r="G46" s="73">
        <v>0</v>
      </c>
      <c r="H46" s="73">
        <v>318.19</v>
      </c>
      <c r="I46" s="73">
        <v>0</v>
      </c>
      <c r="J46" s="73">
        <v>5024.8599999999997</v>
      </c>
      <c r="K46" s="73">
        <v>0</v>
      </c>
      <c r="L46" s="73">
        <v>5024.8599999999997</v>
      </c>
    </row>
    <row r="47" spans="1:12">
      <c r="A47" s="46">
        <v>42</v>
      </c>
      <c r="B47" s="41" t="s">
        <v>59</v>
      </c>
      <c r="C47" s="73">
        <v>20</v>
      </c>
      <c r="D47" s="73">
        <v>20</v>
      </c>
      <c r="E47" s="73">
        <v>0</v>
      </c>
      <c r="F47" s="74">
        <v>0</v>
      </c>
      <c r="G47" s="73">
        <v>0</v>
      </c>
      <c r="H47" s="73">
        <v>0</v>
      </c>
      <c r="I47" s="73">
        <v>0</v>
      </c>
      <c r="J47" s="73">
        <v>1040.06</v>
      </c>
      <c r="K47" s="73">
        <v>0</v>
      </c>
      <c r="L47" s="73">
        <v>1040.06</v>
      </c>
    </row>
    <row r="48" spans="1:12">
      <c r="A48" s="46">
        <v>43</v>
      </c>
      <c r="B48" s="41" t="s">
        <v>60</v>
      </c>
      <c r="C48" s="73">
        <v>0</v>
      </c>
      <c r="D48" s="73">
        <v>0</v>
      </c>
      <c r="E48" s="73">
        <v>0</v>
      </c>
      <c r="F48" s="74">
        <v>463.55</v>
      </c>
      <c r="G48" s="73">
        <v>0</v>
      </c>
      <c r="H48" s="73">
        <v>463.55</v>
      </c>
      <c r="I48" s="73">
        <v>0</v>
      </c>
      <c r="J48" s="73">
        <v>1475.63</v>
      </c>
      <c r="K48" s="73">
        <v>0</v>
      </c>
      <c r="L48" s="73">
        <v>1475.63</v>
      </c>
    </row>
    <row r="49" spans="1:12">
      <c r="A49" s="46">
        <v>44</v>
      </c>
      <c r="B49" s="41" t="s">
        <v>61</v>
      </c>
      <c r="C49" s="73">
        <v>0</v>
      </c>
      <c r="D49" s="73">
        <v>0</v>
      </c>
      <c r="E49" s="73">
        <v>0</v>
      </c>
      <c r="F49" s="74">
        <v>0</v>
      </c>
      <c r="G49" s="73">
        <v>0</v>
      </c>
      <c r="H49" s="73">
        <v>0</v>
      </c>
      <c r="I49" s="73">
        <v>0</v>
      </c>
      <c r="J49" s="73">
        <v>1121.31</v>
      </c>
      <c r="K49" s="73">
        <v>0</v>
      </c>
      <c r="L49" s="73">
        <v>1121.31</v>
      </c>
    </row>
    <row r="50" spans="1:12" ht="25.5">
      <c r="A50" s="46">
        <v>45</v>
      </c>
      <c r="B50" s="41" t="s">
        <v>62</v>
      </c>
      <c r="C50" s="73">
        <v>655.60274000000004</v>
      </c>
      <c r="D50" s="73">
        <v>655.60274000000004</v>
      </c>
      <c r="E50" s="73"/>
      <c r="F50" s="74">
        <v>537.05999999999995</v>
      </c>
      <c r="G50" s="73">
        <v>0</v>
      </c>
      <c r="H50" s="73">
        <v>537.05999999999995</v>
      </c>
      <c r="I50" s="73">
        <v>0</v>
      </c>
      <c r="J50" s="73">
        <v>2094.3000000000002</v>
      </c>
      <c r="K50" s="73">
        <v>0</v>
      </c>
      <c r="L50" s="73">
        <v>2094.3000000000002</v>
      </c>
    </row>
    <row r="51" spans="1:12" ht="25.5">
      <c r="A51" s="46">
        <v>46</v>
      </c>
      <c r="B51" s="41" t="s">
        <v>63</v>
      </c>
      <c r="C51" s="73">
        <v>0</v>
      </c>
      <c r="D51" s="73">
        <v>0</v>
      </c>
      <c r="E51" s="73">
        <v>0</v>
      </c>
      <c r="F51" s="74">
        <v>0</v>
      </c>
      <c r="G51" s="73">
        <v>0</v>
      </c>
      <c r="H51" s="73">
        <v>0</v>
      </c>
      <c r="I51" s="73">
        <v>0</v>
      </c>
      <c r="J51" s="73">
        <v>3455.71</v>
      </c>
      <c r="K51" s="73">
        <v>0</v>
      </c>
      <c r="L51" s="73">
        <v>3455.71</v>
      </c>
    </row>
    <row r="52" spans="1:12">
      <c r="A52" s="46">
        <v>47</v>
      </c>
      <c r="B52" s="41" t="s">
        <v>64</v>
      </c>
      <c r="C52" s="73">
        <v>0</v>
      </c>
      <c r="D52" s="73">
        <v>0</v>
      </c>
      <c r="E52" s="73">
        <v>0</v>
      </c>
      <c r="F52" s="74">
        <v>0</v>
      </c>
      <c r="G52" s="73">
        <v>0</v>
      </c>
      <c r="H52" s="73">
        <v>0</v>
      </c>
      <c r="I52" s="73">
        <v>0</v>
      </c>
      <c r="J52" s="73">
        <v>1695.56</v>
      </c>
      <c r="K52" s="73">
        <v>0</v>
      </c>
      <c r="L52" s="73">
        <v>1695.56</v>
      </c>
    </row>
    <row r="53" spans="1:12">
      <c r="A53" s="46">
        <v>48</v>
      </c>
      <c r="B53" s="41" t="s">
        <v>65</v>
      </c>
      <c r="C53" s="73">
        <v>0</v>
      </c>
      <c r="D53" s="73">
        <v>0</v>
      </c>
      <c r="E53" s="73">
        <v>0</v>
      </c>
      <c r="F53" s="74">
        <v>327.73</v>
      </c>
      <c r="G53" s="73">
        <v>0</v>
      </c>
      <c r="H53" s="73">
        <v>327.73</v>
      </c>
      <c r="I53" s="73">
        <v>0</v>
      </c>
      <c r="J53" s="73">
        <v>1340.5</v>
      </c>
      <c r="K53" s="73">
        <v>0</v>
      </c>
      <c r="L53" s="73">
        <v>1340.5</v>
      </c>
    </row>
    <row r="54" spans="1:12" ht="25.5">
      <c r="A54" s="46">
        <v>49</v>
      </c>
      <c r="B54" s="41" t="s">
        <v>66</v>
      </c>
      <c r="C54" s="73">
        <v>0</v>
      </c>
      <c r="D54" s="73">
        <v>0</v>
      </c>
      <c r="E54" s="73">
        <v>0</v>
      </c>
      <c r="F54" s="74">
        <v>0</v>
      </c>
      <c r="G54" s="73">
        <v>0</v>
      </c>
      <c r="H54" s="73">
        <v>0</v>
      </c>
      <c r="I54" s="73">
        <v>0</v>
      </c>
      <c r="J54" s="73">
        <v>1032.8</v>
      </c>
      <c r="K54" s="73">
        <v>0</v>
      </c>
      <c r="L54" s="73">
        <v>1032.8</v>
      </c>
    </row>
    <row r="55" spans="1:12" ht="25.5">
      <c r="A55" s="46">
        <v>50</v>
      </c>
      <c r="B55" s="41" t="s">
        <v>67</v>
      </c>
      <c r="C55" s="73">
        <v>0</v>
      </c>
      <c r="D55" s="73">
        <v>0</v>
      </c>
      <c r="E55" s="73">
        <v>0</v>
      </c>
      <c r="F55" s="74">
        <v>250</v>
      </c>
      <c r="G55" s="73">
        <v>0</v>
      </c>
      <c r="H55" s="73">
        <v>250</v>
      </c>
      <c r="I55" s="73">
        <v>0</v>
      </c>
      <c r="J55" s="73">
        <v>298.20999999999998</v>
      </c>
      <c r="K55" s="73">
        <v>0</v>
      </c>
      <c r="L55" s="73">
        <v>298.20999999999998</v>
      </c>
    </row>
    <row r="56" spans="1:12">
      <c r="A56" s="46">
        <v>51</v>
      </c>
      <c r="B56" s="41" t="s">
        <v>68</v>
      </c>
      <c r="C56" s="73">
        <v>0</v>
      </c>
      <c r="D56" s="73">
        <v>0</v>
      </c>
      <c r="E56" s="73">
        <v>0</v>
      </c>
      <c r="F56" s="74">
        <v>485.77</v>
      </c>
      <c r="G56" s="73">
        <v>0</v>
      </c>
      <c r="H56" s="73">
        <v>485.77</v>
      </c>
      <c r="I56" s="73">
        <v>0</v>
      </c>
      <c r="J56" s="73">
        <v>1060.77</v>
      </c>
      <c r="K56" s="73">
        <v>0</v>
      </c>
      <c r="L56" s="73">
        <v>1060.77</v>
      </c>
    </row>
    <row r="57" spans="1:12">
      <c r="A57" s="46">
        <v>52</v>
      </c>
      <c r="B57" s="41" t="s">
        <v>69</v>
      </c>
      <c r="C57" s="73">
        <v>0</v>
      </c>
      <c r="D57" s="73">
        <v>0</v>
      </c>
      <c r="E57" s="73">
        <v>0</v>
      </c>
      <c r="F57" s="74">
        <v>29</v>
      </c>
      <c r="G57" s="73">
        <v>0</v>
      </c>
      <c r="H57" s="73">
        <v>29</v>
      </c>
      <c r="I57" s="73">
        <v>0</v>
      </c>
      <c r="J57" s="73">
        <v>345.71</v>
      </c>
      <c r="K57" s="73">
        <v>0</v>
      </c>
      <c r="L57" s="73">
        <v>345.71</v>
      </c>
    </row>
    <row r="58" spans="1:12">
      <c r="A58" s="46">
        <v>53</v>
      </c>
      <c r="B58" s="41" t="s">
        <v>70</v>
      </c>
      <c r="C58" s="73">
        <v>0</v>
      </c>
      <c r="D58" s="73">
        <v>0</v>
      </c>
      <c r="E58" s="73">
        <v>0</v>
      </c>
      <c r="F58" s="74">
        <v>1445.79</v>
      </c>
      <c r="G58" s="73">
        <v>0</v>
      </c>
      <c r="H58" s="73">
        <v>1445.79</v>
      </c>
      <c r="I58" s="73">
        <v>0</v>
      </c>
      <c r="J58" s="73">
        <v>2131.46</v>
      </c>
      <c r="K58" s="73">
        <v>0</v>
      </c>
      <c r="L58" s="73">
        <v>2131.46</v>
      </c>
    </row>
    <row r="59" spans="1:12">
      <c r="A59" s="46">
        <v>54</v>
      </c>
      <c r="B59" s="41" t="s">
        <v>71</v>
      </c>
      <c r="C59" s="73">
        <v>4720.15906</v>
      </c>
      <c r="D59" s="73">
        <v>4720.15906</v>
      </c>
      <c r="E59" s="73">
        <v>0</v>
      </c>
      <c r="F59" s="74">
        <v>112.56</v>
      </c>
      <c r="G59" s="73">
        <v>0</v>
      </c>
      <c r="H59" s="73">
        <v>112.56</v>
      </c>
      <c r="I59" s="73">
        <v>0</v>
      </c>
      <c r="J59" s="73">
        <v>1191.56</v>
      </c>
      <c r="K59" s="73">
        <v>0</v>
      </c>
      <c r="L59" s="73">
        <v>1191.56</v>
      </c>
    </row>
    <row r="60" spans="1:12">
      <c r="A60" s="46">
        <v>55</v>
      </c>
      <c r="B60" s="41" t="s">
        <v>72</v>
      </c>
      <c r="C60" s="73">
        <v>0</v>
      </c>
      <c r="D60" s="73">
        <v>0</v>
      </c>
      <c r="E60" s="73">
        <v>0</v>
      </c>
      <c r="F60" s="74">
        <v>0</v>
      </c>
      <c r="G60" s="73">
        <v>0</v>
      </c>
      <c r="H60" s="73"/>
      <c r="I60" s="73">
        <v>0</v>
      </c>
      <c r="J60" s="73">
        <v>1792.29</v>
      </c>
      <c r="K60" s="73">
        <v>0</v>
      </c>
      <c r="L60" s="73">
        <v>1792.29</v>
      </c>
    </row>
    <row r="61" spans="1:12">
      <c r="A61" s="46">
        <v>56</v>
      </c>
      <c r="B61" s="41" t="s">
        <v>73</v>
      </c>
      <c r="C61" s="73">
        <v>0</v>
      </c>
      <c r="D61" s="73">
        <v>0</v>
      </c>
      <c r="E61" s="73">
        <v>0</v>
      </c>
      <c r="F61" s="74">
        <v>45.32</v>
      </c>
      <c r="G61" s="73">
        <v>0</v>
      </c>
      <c r="H61" s="73">
        <v>45.32</v>
      </c>
      <c r="I61" s="73">
        <v>0</v>
      </c>
      <c r="J61" s="73">
        <v>3242.47</v>
      </c>
      <c r="K61" s="73">
        <v>0</v>
      </c>
      <c r="L61" s="73">
        <v>3242.47</v>
      </c>
    </row>
    <row r="62" spans="1:12">
      <c r="A62" s="46">
        <v>57</v>
      </c>
      <c r="B62" s="41" t="s">
        <v>74</v>
      </c>
      <c r="C62" s="73">
        <v>0</v>
      </c>
      <c r="D62" s="73">
        <v>0</v>
      </c>
      <c r="E62" s="73">
        <v>0</v>
      </c>
      <c r="F62" s="74">
        <v>0</v>
      </c>
      <c r="G62" s="73">
        <v>0</v>
      </c>
      <c r="H62" s="73"/>
      <c r="I62" s="73">
        <v>0</v>
      </c>
      <c r="J62" s="73">
        <v>1865.72</v>
      </c>
      <c r="K62" s="73">
        <v>0</v>
      </c>
      <c r="L62" s="73">
        <v>1865.72</v>
      </c>
    </row>
    <row r="63" spans="1:12">
      <c r="A63" s="46">
        <v>58</v>
      </c>
      <c r="B63" s="41" t="s">
        <v>75</v>
      </c>
      <c r="C63" s="73">
        <v>0</v>
      </c>
      <c r="D63" s="73">
        <v>0</v>
      </c>
      <c r="E63" s="73">
        <v>0</v>
      </c>
      <c r="F63" s="74">
        <v>657.75</v>
      </c>
      <c r="G63" s="73">
        <v>0</v>
      </c>
      <c r="H63" s="73">
        <v>657.75</v>
      </c>
      <c r="I63" s="73">
        <v>0</v>
      </c>
      <c r="J63" s="73">
        <v>205.08</v>
      </c>
      <c r="K63" s="73">
        <v>0</v>
      </c>
      <c r="L63" s="73">
        <v>205.08</v>
      </c>
    </row>
    <row r="64" spans="1:12">
      <c r="A64" s="46">
        <v>59</v>
      </c>
      <c r="B64" s="41" t="s">
        <v>76</v>
      </c>
      <c r="C64" s="73">
        <v>0</v>
      </c>
      <c r="D64" s="73">
        <v>0</v>
      </c>
      <c r="E64" s="73">
        <v>0</v>
      </c>
      <c r="F64" s="74">
        <v>72.038150000000002</v>
      </c>
      <c r="G64" s="73">
        <v>26.268149999999999</v>
      </c>
      <c r="H64" s="73">
        <v>45.77</v>
      </c>
      <c r="I64" s="73">
        <v>0</v>
      </c>
      <c r="J64" s="73">
        <v>1408.05</v>
      </c>
      <c r="K64" s="73">
        <v>0</v>
      </c>
      <c r="L64" s="73">
        <v>1408.05</v>
      </c>
    </row>
    <row r="65" spans="1:12">
      <c r="A65" s="46">
        <v>60</v>
      </c>
      <c r="B65" s="41" t="s">
        <v>77</v>
      </c>
      <c r="C65" s="73">
        <v>0</v>
      </c>
      <c r="D65" s="73">
        <v>0</v>
      </c>
      <c r="E65" s="73">
        <v>0</v>
      </c>
      <c r="F65" s="74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</row>
    <row r="66" spans="1:12">
      <c r="A66" s="46">
        <v>61</v>
      </c>
      <c r="B66" s="41" t="s">
        <v>78</v>
      </c>
      <c r="C66" s="73">
        <v>0</v>
      </c>
      <c r="D66" s="73">
        <v>0</v>
      </c>
      <c r="E66" s="73">
        <v>0</v>
      </c>
      <c r="F66" s="74">
        <v>0</v>
      </c>
      <c r="G66" s="73">
        <v>0</v>
      </c>
      <c r="H66" s="73">
        <v>0</v>
      </c>
      <c r="I66" s="73">
        <v>0</v>
      </c>
      <c r="J66" s="73">
        <v>13.02</v>
      </c>
      <c r="K66" s="73">
        <v>0</v>
      </c>
      <c r="L66" s="73">
        <v>13.02</v>
      </c>
    </row>
    <row r="67" spans="1:12">
      <c r="A67" s="46">
        <v>62</v>
      </c>
      <c r="B67" s="41" t="s">
        <v>79</v>
      </c>
      <c r="C67" s="73">
        <v>0</v>
      </c>
      <c r="D67" s="73">
        <v>0</v>
      </c>
      <c r="E67" s="73">
        <v>0</v>
      </c>
      <c r="F67" s="74">
        <v>0</v>
      </c>
      <c r="G67" s="73">
        <v>0</v>
      </c>
      <c r="H67" s="73">
        <v>0</v>
      </c>
      <c r="I67" s="73">
        <v>0</v>
      </c>
      <c r="J67" s="73">
        <v>90.97</v>
      </c>
      <c r="K67" s="73">
        <v>0</v>
      </c>
      <c r="L67" s="73">
        <v>90.97</v>
      </c>
    </row>
    <row r="68" spans="1:12">
      <c r="A68" s="46">
        <v>63</v>
      </c>
      <c r="B68" s="41" t="s">
        <v>80</v>
      </c>
      <c r="C68" s="73">
        <v>0</v>
      </c>
      <c r="D68" s="73">
        <v>0</v>
      </c>
      <c r="E68" s="73">
        <v>0</v>
      </c>
      <c r="F68" s="74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</row>
    <row r="69" spans="1:12" ht="25.5">
      <c r="A69" s="46">
        <v>64</v>
      </c>
      <c r="B69" s="41" t="s">
        <v>81</v>
      </c>
      <c r="C69" s="73">
        <v>0</v>
      </c>
      <c r="D69" s="73">
        <v>0</v>
      </c>
      <c r="E69" s="73">
        <v>0</v>
      </c>
      <c r="F69" s="74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</row>
    <row r="70" spans="1:12" ht="25.5">
      <c r="A70" s="46">
        <v>65</v>
      </c>
      <c r="B70" s="41" t="s">
        <v>82</v>
      </c>
      <c r="C70" s="73">
        <v>0</v>
      </c>
      <c r="D70" s="73">
        <v>0</v>
      </c>
      <c r="E70" s="73">
        <v>0</v>
      </c>
      <c r="F70" s="74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</row>
    <row r="71" spans="1:12" ht="25.5">
      <c r="A71" s="46">
        <v>66</v>
      </c>
      <c r="B71" s="41" t="s">
        <v>83</v>
      </c>
      <c r="C71" s="73">
        <v>0</v>
      </c>
      <c r="D71" s="73">
        <v>0</v>
      </c>
      <c r="E71" s="73">
        <v>0</v>
      </c>
      <c r="F71" s="74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</row>
    <row r="72" spans="1:12">
      <c r="A72" s="46">
        <v>67</v>
      </c>
      <c r="B72" s="41" t="s">
        <v>84</v>
      </c>
      <c r="C72" s="73">
        <v>0</v>
      </c>
      <c r="D72" s="73">
        <v>0</v>
      </c>
      <c r="E72" s="73">
        <v>0</v>
      </c>
      <c r="F72" s="74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</row>
    <row r="73" spans="1:12">
      <c r="A73" s="46">
        <v>68</v>
      </c>
      <c r="B73" s="41" t="s">
        <v>85</v>
      </c>
      <c r="C73" s="73">
        <v>0</v>
      </c>
      <c r="D73" s="73">
        <v>0</v>
      </c>
      <c r="E73" s="73">
        <v>0</v>
      </c>
      <c r="F73" s="74">
        <v>0</v>
      </c>
      <c r="G73" s="73">
        <v>0</v>
      </c>
      <c r="H73" s="73">
        <v>0</v>
      </c>
      <c r="I73" s="73">
        <v>0</v>
      </c>
      <c r="J73" s="73">
        <v>341.97</v>
      </c>
      <c r="K73" s="73">
        <v>0</v>
      </c>
      <c r="L73" s="73">
        <v>341.97</v>
      </c>
    </row>
    <row r="74" spans="1:12" ht="38.25">
      <c r="A74" s="60">
        <v>69</v>
      </c>
      <c r="B74" s="41" t="s">
        <v>152</v>
      </c>
      <c r="C74" s="73">
        <v>0</v>
      </c>
      <c r="D74" s="73">
        <v>0</v>
      </c>
      <c r="E74" s="73">
        <v>0</v>
      </c>
      <c r="F74" s="74">
        <v>2838.2797999999998</v>
      </c>
      <c r="G74" s="73">
        <v>0</v>
      </c>
      <c r="H74" s="73">
        <v>2838.2797999999998</v>
      </c>
      <c r="I74" s="73">
        <v>0</v>
      </c>
      <c r="J74" s="73">
        <v>368.8</v>
      </c>
      <c r="K74" s="73">
        <v>0</v>
      </c>
      <c r="L74" s="73">
        <f t="shared" ref="L74:L80" si="0">SUM(J74:K74)</f>
        <v>368.8</v>
      </c>
    </row>
    <row r="75" spans="1:12" ht="25.5">
      <c r="A75" s="60">
        <v>70</v>
      </c>
      <c r="B75" s="41" t="s">
        <v>153</v>
      </c>
      <c r="C75" s="73">
        <v>0</v>
      </c>
      <c r="D75" s="73">
        <v>0</v>
      </c>
      <c r="E75" s="73">
        <v>0</v>
      </c>
      <c r="F75" s="74">
        <v>0</v>
      </c>
      <c r="G75" s="73">
        <v>0</v>
      </c>
      <c r="H75" s="73">
        <v>0</v>
      </c>
      <c r="I75" s="73">
        <v>0</v>
      </c>
      <c r="J75" s="73">
        <v>852.7</v>
      </c>
      <c r="K75" s="73">
        <v>0</v>
      </c>
      <c r="L75" s="73">
        <f t="shared" si="0"/>
        <v>852.7</v>
      </c>
    </row>
    <row r="76" spans="1:12" ht="25.5">
      <c r="A76" s="60">
        <v>71</v>
      </c>
      <c r="B76" s="41" t="s">
        <v>154</v>
      </c>
      <c r="C76" s="73">
        <v>0</v>
      </c>
      <c r="D76" s="73">
        <v>0</v>
      </c>
      <c r="E76" s="73">
        <v>0</v>
      </c>
      <c r="F76" s="74">
        <v>0</v>
      </c>
      <c r="G76" s="73">
        <v>0</v>
      </c>
      <c r="H76" s="73">
        <v>0</v>
      </c>
      <c r="I76" s="73">
        <v>0</v>
      </c>
      <c r="J76" s="73">
        <v>298</v>
      </c>
      <c r="K76" s="73">
        <v>0</v>
      </c>
      <c r="L76" s="73">
        <f t="shared" si="0"/>
        <v>298</v>
      </c>
    </row>
    <row r="77" spans="1:12" ht="25.5">
      <c r="A77" s="60">
        <v>72</v>
      </c>
      <c r="B77" s="41" t="s">
        <v>155</v>
      </c>
      <c r="C77" s="73">
        <v>0</v>
      </c>
      <c r="D77" s="73">
        <v>0</v>
      </c>
      <c r="E77" s="73">
        <v>0</v>
      </c>
      <c r="F77" s="74">
        <v>342</v>
      </c>
      <c r="G77" s="73">
        <v>0</v>
      </c>
      <c r="H77" s="73">
        <v>342</v>
      </c>
      <c r="I77" s="73">
        <v>0</v>
      </c>
      <c r="J77" s="73">
        <v>154</v>
      </c>
      <c r="K77" s="73">
        <v>0</v>
      </c>
      <c r="L77" s="73">
        <f t="shared" si="0"/>
        <v>154</v>
      </c>
    </row>
    <row r="78" spans="1:12" ht="25.5">
      <c r="A78" s="60">
        <v>73</v>
      </c>
      <c r="B78" s="41" t="s">
        <v>156</v>
      </c>
      <c r="C78" s="73">
        <v>0</v>
      </c>
      <c r="D78" s="73">
        <v>0</v>
      </c>
      <c r="E78" s="73">
        <v>0</v>
      </c>
      <c r="F78" s="74">
        <v>40.433</v>
      </c>
      <c r="G78" s="73">
        <v>0</v>
      </c>
      <c r="H78" s="73">
        <v>0</v>
      </c>
      <c r="I78" s="73">
        <v>40.433</v>
      </c>
      <c r="J78" s="73" t="s">
        <v>190</v>
      </c>
      <c r="K78" s="73">
        <v>0</v>
      </c>
      <c r="L78" s="73">
        <f t="shared" si="0"/>
        <v>0</v>
      </c>
    </row>
    <row r="79" spans="1:12" ht="25.5">
      <c r="A79" s="60">
        <v>74</v>
      </c>
      <c r="B79" s="41" t="s">
        <v>157</v>
      </c>
      <c r="C79" s="73">
        <v>0</v>
      </c>
      <c r="D79" s="73">
        <v>0</v>
      </c>
      <c r="E79" s="73">
        <v>0</v>
      </c>
      <c r="F79" s="74">
        <v>236</v>
      </c>
      <c r="G79" s="73">
        <v>0</v>
      </c>
      <c r="H79" s="73">
        <v>236</v>
      </c>
      <c r="I79" s="73">
        <v>0</v>
      </c>
      <c r="J79" s="73">
        <v>642</v>
      </c>
      <c r="K79" s="73">
        <v>0</v>
      </c>
      <c r="L79" s="73">
        <f t="shared" si="0"/>
        <v>642</v>
      </c>
    </row>
    <row r="80" spans="1:12" ht="38.25">
      <c r="A80" s="60">
        <v>75</v>
      </c>
      <c r="B80" s="41" t="s">
        <v>158</v>
      </c>
      <c r="C80" s="73">
        <v>0</v>
      </c>
      <c r="D80" s="73">
        <v>0</v>
      </c>
      <c r="E80" s="73">
        <v>0</v>
      </c>
      <c r="F80" s="74">
        <v>0</v>
      </c>
      <c r="G80" s="73">
        <v>0</v>
      </c>
      <c r="H80" s="73">
        <v>0</v>
      </c>
      <c r="I80" s="73">
        <v>0</v>
      </c>
      <c r="J80" s="73">
        <v>343.9</v>
      </c>
      <c r="K80" s="73">
        <v>0</v>
      </c>
      <c r="L80" s="73">
        <f t="shared" si="0"/>
        <v>343.9</v>
      </c>
    </row>
    <row r="81" spans="1:12" ht="38.25">
      <c r="A81" s="60">
        <v>76</v>
      </c>
      <c r="B81" s="41" t="s">
        <v>185</v>
      </c>
      <c r="C81" s="73">
        <v>0</v>
      </c>
      <c r="D81" s="73">
        <v>0</v>
      </c>
      <c r="E81" s="73">
        <v>0</v>
      </c>
      <c r="F81" s="74">
        <v>0</v>
      </c>
      <c r="G81" s="73">
        <v>0</v>
      </c>
      <c r="H81" s="73">
        <v>0</v>
      </c>
      <c r="I81" s="73">
        <v>0</v>
      </c>
      <c r="J81" s="73">
        <v>18</v>
      </c>
      <c r="K81" s="73">
        <v>0</v>
      </c>
      <c r="L81" s="73">
        <f t="shared" ref="L81:L88" si="1">SUM(J81:K81)</f>
        <v>18</v>
      </c>
    </row>
    <row r="82" spans="1:12" ht="38.25">
      <c r="A82" s="60">
        <v>77</v>
      </c>
      <c r="B82" s="41" t="s">
        <v>160</v>
      </c>
      <c r="C82" s="73">
        <v>0</v>
      </c>
      <c r="D82" s="73">
        <v>0</v>
      </c>
      <c r="E82" s="73">
        <v>0</v>
      </c>
      <c r="F82" s="74">
        <v>862.1</v>
      </c>
      <c r="G82" s="73">
        <v>20.9</v>
      </c>
      <c r="H82" s="73">
        <v>841.2</v>
      </c>
      <c r="I82" s="73">
        <v>0</v>
      </c>
      <c r="J82" s="73">
        <v>2061.9</v>
      </c>
      <c r="K82" s="73">
        <v>0</v>
      </c>
      <c r="L82" s="73">
        <f t="shared" ref="L82:L87" si="2">SUM(J82:K82)</f>
        <v>2061.9</v>
      </c>
    </row>
    <row r="83" spans="1:12" ht="38.25">
      <c r="A83" s="60">
        <v>78</v>
      </c>
      <c r="B83" s="41" t="s">
        <v>161</v>
      </c>
      <c r="C83" s="73">
        <v>0</v>
      </c>
      <c r="D83" s="73">
        <v>0</v>
      </c>
      <c r="E83" s="73">
        <v>0</v>
      </c>
      <c r="F83" s="74">
        <v>0</v>
      </c>
      <c r="G83" s="73">
        <v>0</v>
      </c>
      <c r="H83" s="73">
        <v>0</v>
      </c>
      <c r="I83" s="73">
        <v>0</v>
      </c>
      <c r="J83" s="73">
        <v>1544.57493</v>
      </c>
      <c r="K83" s="73">
        <v>0</v>
      </c>
      <c r="L83" s="73">
        <f t="shared" si="2"/>
        <v>1544.57493</v>
      </c>
    </row>
    <row r="84" spans="1:12" ht="25.5">
      <c r="A84" s="60">
        <v>79</v>
      </c>
      <c r="B84" s="41" t="s">
        <v>162</v>
      </c>
      <c r="C84" s="73">
        <v>0</v>
      </c>
      <c r="D84" s="73">
        <v>0</v>
      </c>
      <c r="E84" s="73">
        <v>0</v>
      </c>
      <c r="F84" s="74">
        <v>0</v>
      </c>
      <c r="G84" s="73">
        <v>0</v>
      </c>
      <c r="H84" s="73">
        <v>0</v>
      </c>
      <c r="I84" s="73">
        <v>0</v>
      </c>
      <c r="J84" s="73">
        <v>977.38075000000003</v>
      </c>
      <c r="K84" s="73">
        <v>0</v>
      </c>
      <c r="L84" s="73">
        <f t="shared" si="2"/>
        <v>977.38075000000003</v>
      </c>
    </row>
    <row r="85" spans="1:12" ht="38.25">
      <c r="A85" s="60">
        <v>80</v>
      </c>
      <c r="B85" s="41" t="s">
        <v>163</v>
      </c>
      <c r="C85" s="73">
        <v>0</v>
      </c>
      <c r="D85" s="73">
        <v>0</v>
      </c>
      <c r="E85" s="73">
        <v>0</v>
      </c>
      <c r="F85" s="74">
        <v>0</v>
      </c>
      <c r="G85" s="73">
        <v>0</v>
      </c>
      <c r="H85" s="73">
        <v>0</v>
      </c>
      <c r="I85" s="73">
        <v>0</v>
      </c>
      <c r="J85" s="73">
        <v>317.54000000000002</v>
      </c>
      <c r="K85" s="73">
        <v>0</v>
      </c>
      <c r="L85" s="73">
        <f t="shared" si="2"/>
        <v>317.54000000000002</v>
      </c>
    </row>
    <row r="86" spans="1:12" ht="38.25">
      <c r="A86" s="60">
        <v>81</v>
      </c>
      <c r="B86" s="41" t="s">
        <v>164</v>
      </c>
      <c r="C86" s="73">
        <v>0</v>
      </c>
      <c r="D86" s="73">
        <v>0</v>
      </c>
      <c r="E86" s="73">
        <v>0</v>
      </c>
      <c r="F86" s="74">
        <v>822.8</v>
      </c>
      <c r="G86" s="73">
        <v>0</v>
      </c>
      <c r="H86" s="73">
        <v>822.8</v>
      </c>
      <c r="I86" s="73">
        <v>0</v>
      </c>
      <c r="J86" s="73">
        <v>190.9</v>
      </c>
      <c r="K86" s="73">
        <v>0</v>
      </c>
      <c r="L86" s="73">
        <f t="shared" si="2"/>
        <v>190.9</v>
      </c>
    </row>
    <row r="87" spans="1:12" ht="38.25">
      <c r="A87" s="60">
        <v>82</v>
      </c>
      <c r="B87" s="41" t="s">
        <v>165</v>
      </c>
      <c r="C87" s="73">
        <v>0</v>
      </c>
      <c r="D87" s="73">
        <v>0</v>
      </c>
      <c r="E87" s="73">
        <v>0</v>
      </c>
      <c r="F87" s="74">
        <v>333.7</v>
      </c>
      <c r="G87" s="73">
        <v>0</v>
      </c>
      <c r="H87" s="73">
        <v>333.7</v>
      </c>
      <c r="I87" s="73">
        <v>0</v>
      </c>
      <c r="J87" s="73">
        <v>482</v>
      </c>
      <c r="K87" s="73">
        <v>1</v>
      </c>
      <c r="L87" s="73">
        <f t="shared" si="2"/>
        <v>483</v>
      </c>
    </row>
    <row r="88" spans="1:12" ht="38.25">
      <c r="A88" s="60">
        <v>83</v>
      </c>
      <c r="B88" s="41" t="s">
        <v>166</v>
      </c>
      <c r="C88" s="73">
        <v>0</v>
      </c>
      <c r="D88" s="73">
        <v>0</v>
      </c>
      <c r="E88" s="73">
        <v>0</v>
      </c>
      <c r="F88" s="74">
        <v>565</v>
      </c>
      <c r="G88" s="73">
        <v>0</v>
      </c>
      <c r="H88" s="73">
        <v>565</v>
      </c>
      <c r="I88" s="73">
        <v>0</v>
      </c>
      <c r="J88" s="73">
        <v>306.83999999999997</v>
      </c>
      <c r="K88" s="73">
        <v>0</v>
      </c>
      <c r="L88" s="73">
        <f t="shared" si="1"/>
        <v>306.83999999999997</v>
      </c>
    </row>
    <row r="89" spans="1:12" ht="38.25">
      <c r="A89" s="60">
        <v>84</v>
      </c>
      <c r="B89" s="41" t="s">
        <v>167</v>
      </c>
      <c r="C89" s="73">
        <v>0</v>
      </c>
      <c r="D89" s="73">
        <v>0</v>
      </c>
      <c r="E89" s="73">
        <v>0</v>
      </c>
      <c r="F89" s="74">
        <v>621</v>
      </c>
      <c r="G89" s="73">
        <v>0</v>
      </c>
      <c r="H89" s="73">
        <v>589</v>
      </c>
      <c r="I89" s="73">
        <v>32</v>
      </c>
      <c r="J89" s="73">
        <v>258</v>
      </c>
      <c r="K89" s="73">
        <v>0</v>
      </c>
      <c r="L89" s="73">
        <f>SUM(J89:K89)</f>
        <v>258</v>
      </c>
    </row>
    <row r="90" spans="1:12" ht="27">
      <c r="A90" s="60">
        <v>85</v>
      </c>
      <c r="B90" s="88" t="s">
        <v>195</v>
      </c>
      <c r="C90" s="73">
        <v>0</v>
      </c>
      <c r="D90" s="73">
        <v>0</v>
      </c>
      <c r="E90" s="73">
        <v>0</v>
      </c>
      <c r="F90" s="74">
        <v>1138.3</v>
      </c>
      <c r="G90" s="73">
        <v>0</v>
      </c>
      <c r="H90" s="73">
        <v>1138.3</v>
      </c>
      <c r="I90" s="73">
        <v>0</v>
      </c>
      <c r="J90" s="73">
        <v>368.8</v>
      </c>
      <c r="K90" s="73">
        <v>0</v>
      </c>
      <c r="L90" s="73">
        <f>SUM(J90:K90)</f>
        <v>368.8</v>
      </c>
    </row>
    <row r="91" spans="1:12" s="37" customFormat="1" ht="14.25">
      <c r="A91" s="36"/>
      <c r="B91" s="72" t="s">
        <v>86</v>
      </c>
      <c r="C91" s="75">
        <f t="shared" ref="C91:L91" si="3">SUM(C6:C90)</f>
        <v>6786.2961999999998</v>
      </c>
      <c r="D91" s="75">
        <f t="shared" si="3"/>
        <v>6786.2961999999998</v>
      </c>
      <c r="E91" s="75">
        <f t="shared" si="3"/>
        <v>0</v>
      </c>
      <c r="F91" s="75">
        <f t="shared" si="3"/>
        <v>16244.30636</v>
      </c>
      <c r="G91" s="75">
        <f t="shared" si="3"/>
        <v>152.84356</v>
      </c>
      <c r="H91" s="75">
        <f t="shared" si="3"/>
        <v>16019.0298</v>
      </c>
      <c r="I91" s="75">
        <f t="shared" si="3"/>
        <v>72.432999999999993</v>
      </c>
      <c r="J91" s="75">
        <f t="shared" si="3"/>
        <v>101666.07568000001</v>
      </c>
      <c r="K91" s="75">
        <f t="shared" si="3"/>
        <v>1</v>
      </c>
      <c r="L91" s="75">
        <f t="shared" si="3"/>
        <v>101667.07568000001</v>
      </c>
    </row>
  </sheetData>
  <mergeCells count="6">
    <mergeCell ref="J4:L4"/>
    <mergeCell ref="D2:I2"/>
    <mergeCell ref="A4:A5"/>
    <mergeCell ref="B4:B5"/>
    <mergeCell ref="C4:E4"/>
    <mergeCell ref="F4:I4"/>
  </mergeCells>
  <pageMargins left="0.15748031496062992" right="0.15748031496062992" top="0.27559055118110237" bottom="0.27559055118110237" header="0.31496062992125984" footer="0.31496062992125984"/>
  <pageSetup paperSize="9" scale="73" orientation="landscape" r:id="rId1"/>
  <rowBreaks count="1" manualBreakCount="1">
    <brk id="68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92"/>
  <sheetViews>
    <sheetView tabSelected="1" view="pageBreakPreview" zoomScale="90" zoomScaleNormal="110" zoomScaleSheetLayoutView="90" workbookViewId="0">
      <pane xSplit="2" ySplit="6" topLeftCell="C76" activePane="bottomRight" state="frozen"/>
      <selection activeCell="A8" sqref="A8:A75"/>
      <selection pane="topRight" activeCell="A8" sqref="A8:A75"/>
      <selection pane="bottomLeft" activeCell="A8" sqref="A8:A75"/>
      <selection pane="bottomRight" activeCell="B100" sqref="B100"/>
    </sheetView>
  </sheetViews>
  <sheetFormatPr defaultRowHeight="15"/>
  <cols>
    <col min="1" max="1" width="4.42578125" style="3" bestFit="1" customWidth="1"/>
    <col min="2" max="2" width="60.85546875" style="42" customWidth="1"/>
    <col min="3" max="3" width="14" style="3" customWidth="1"/>
    <col min="4" max="4" width="10" style="3" customWidth="1"/>
    <col min="5" max="5" width="13.140625" style="3" customWidth="1"/>
    <col min="6" max="6" width="14.28515625" style="3" customWidth="1"/>
    <col min="7" max="7" width="19.140625" style="3" customWidth="1"/>
    <col min="8" max="8" width="17.28515625" style="3" customWidth="1"/>
    <col min="9" max="16384" width="9.140625" style="3"/>
  </cols>
  <sheetData>
    <row r="1" spans="1:8" ht="15.75">
      <c r="H1" s="22" t="s">
        <v>139</v>
      </c>
    </row>
    <row r="2" spans="1:8" ht="20.25">
      <c r="A2" s="150" t="s">
        <v>151</v>
      </c>
      <c r="B2" s="150"/>
      <c r="C2" s="150"/>
      <c r="D2" s="150"/>
      <c r="E2" s="150"/>
      <c r="F2" s="150"/>
      <c r="G2" s="150"/>
      <c r="H2" s="150"/>
    </row>
    <row r="4" spans="1:8" s="19" customFormat="1" ht="15.75" customHeight="1">
      <c r="A4" s="140" t="s">
        <v>88</v>
      </c>
      <c r="B4" s="140" t="s">
        <v>98</v>
      </c>
      <c r="C4" s="140" t="s">
        <v>140</v>
      </c>
      <c r="D4" s="140"/>
      <c r="E4" s="140"/>
      <c r="F4" s="140" t="s">
        <v>141</v>
      </c>
      <c r="G4" s="140"/>
      <c r="H4" s="140" t="s">
        <v>142</v>
      </c>
    </row>
    <row r="5" spans="1:8" s="19" customFormat="1">
      <c r="A5" s="140"/>
      <c r="B5" s="140"/>
      <c r="C5" s="140" t="s">
        <v>15</v>
      </c>
      <c r="D5" s="140" t="s">
        <v>143</v>
      </c>
      <c r="E5" s="140"/>
      <c r="F5" s="140" t="s">
        <v>15</v>
      </c>
      <c r="G5" s="140" t="s">
        <v>144</v>
      </c>
      <c r="H5" s="140"/>
    </row>
    <row r="6" spans="1:8" s="19" customFormat="1" ht="36">
      <c r="A6" s="140"/>
      <c r="B6" s="140"/>
      <c r="C6" s="140"/>
      <c r="D6" s="33" t="s">
        <v>15</v>
      </c>
      <c r="E6" s="33" t="s">
        <v>145</v>
      </c>
      <c r="F6" s="140"/>
      <c r="G6" s="140"/>
      <c r="H6" s="140"/>
    </row>
    <row r="7" spans="1:8">
      <c r="A7" s="45">
        <v>1</v>
      </c>
      <c r="B7" s="43" t="s">
        <v>18</v>
      </c>
      <c r="C7" s="76">
        <v>580.30202999999995</v>
      </c>
      <c r="D7" s="76">
        <v>0</v>
      </c>
      <c r="E7" s="76">
        <v>0</v>
      </c>
      <c r="F7" s="76">
        <v>160.06720000000001</v>
      </c>
      <c r="G7" s="76">
        <v>0</v>
      </c>
      <c r="H7" s="76">
        <v>0</v>
      </c>
    </row>
    <row r="8" spans="1:8">
      <c r="A8" s="45">
        <v>2</v>
      </c>
      <c r="B8" s="43" t="s">
        <v>19</v>
      </c>
      <c r="C8" s="76">
        <v>75.739620000000002</v>
      </c>
      <c r="D8" s="76">
        <v>0</v>
      </c>
      <c r="E8" s="76">
        <v>0</v>
      </c>
      <c r="F8" s="76">
        <v>99.75752</v>
      </c>
      <c r="G8" s="76">
        <v>0</v>
      </c>
      <c r="H8" s="76">
        <v>0</v>
      </c>
    </row>
    <row r="9" spans="1:8">
      <c r="A9" s="45">
        <v>3</v>
      </c>
      <c r="B9" s="43" t="s">
        <v>20</v>
      </c>
      <c r="C9" s="76">
        <v>108</v>
      </c>
      <c r="D9" s="76">
        <v>0</v>
      </c>
      <c r="E9" s="76">
        <v>0</v>
      </c>
      <c r="F9" s="76">
        <v>81</v>
      </c>
      <c r="G9" s="76">
        <v>0</v>
      </c>
      <c r="H9" s="76">
        <v>0</v>
      </c>
    </row>
    <row r="10" spans="1:8">
      <c r="A10" s="45">
        <v>4</v>
      </c>
      <c r="B10" s="43" t="s">
        <v>21</v>
      </c>
      <c r="C10" s="76">
        <v>1.7999999999999999E-2</v>
      </c>
      <c r="D10" s="76">
        <v>0</v>
      </c>
      <c r="E10" s="76">
        <v>0</v>
      </c>
      <c r="F10" s="76">
        <v>57.853000000000002</v>
      </c>
      <c r="G10" s="76">
        <v>0</v>
      </c>
      <c r="H10" s="76">
        <v>0</v>
      </c>
    </row>
    <row r="11" spans="1:8">
      <c r="A11" s="45">
        <v>5</v>
      </c>
      <c r="B11" s="43" t="s">
        <v>22</v>
      </c>
      <c r="C11" s="76">
        <v>157.98371</v>
      </c>
      <c r="D11" s="76">
        <v>0</v>
      </c>
      <c r="E11" s="76">
        <v>0</v>
      </c>
      <c r="F11" s="76">
        <v>329.50299999999999</v>
      </c>
      <c r="G11" s="76">
        <v>0</v>
      </c>
      <c r="H11" s="76">
        <v>0</v>
      </c>
    </row>
    <row r="12" spans="1:8">
      <c r="A12" s="45">
        <v>6</v>
      </c>
      <c r="B12" s="43" t="s">
        <v>23</v>
      </c>
      <c r="C12" s="76">
        <v>230.06748999999999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</row>
    <row r="13" spans="1:8">
      <c r="A13" s="45">
        <v>7</v>
      </c>
      <c r="B13" s="43" t="s">
        <v>24</v>
      </c>
      <c r="C13" s="76">
        <v>0</v>
      </c>
      <c r="D13" s="76">
        <v>0</v>
      </c>
      <c r="E13" s="76">
        <v>0</v>
      </c>
      <c r="F13" s="76">
        <v>177.1096</v>
      </c>
      <c r="G13" s="76">
        <v>0</v>
      </c>
      <c r="H13" s="76">
        <v>0</v>
      </c>
    </row>
    <row r="14" spans="1:8">
      <c r="A14" s="45">
        <v>8</v>
      </c>
      <c r="B14" s="43" t="s">
        <v>25</v>
      </c>
      <c r="C14" s="76">
        <v>151.41229000000001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</row>
    <row r="15" spans="1:8">
      <c r="A15" s="45">
        <v>9</v>
      </c>
      <c r="B15" s="43" t="s">
        <v>26</v>
      </c>
      <c r="C15" s="76">
        <v>399.85491999999999</v>
      </c>
      <c r="D15" s="76">
        <v>0</v>
      </c>
      <c r="E15" s="76">
        <v>0</v>
      </c>
      <c r="F15" s="76">
        <v>158.06001000000001</v>
      </c>
      <c r="G15" s="76">
        <v>0</v>
      </c>
      <c r="H15" s="76">
        <v>0</v>
      </c>
    </row>
    <row r="16" spans="1:8">
      <c r="A16" s="45">
        <v>10</v>
      </c>
      <c r="B16" s="43" t="s">
        <v>27</v>
      </c>
      <c r="C16" s="76">
        <v>375.79057</v>
      </c>
      <c r="D16" s="76">
        <v>0</v>
      </c>
      <c r="E16" s="76">
        <v>0</v>
      </c>
      <c r="F16" s="76">
        <v>97.963999999999999</v>
      </c>
      <c r="G16" s="76">
        <v>0</v>
      </c>
      <c r="H16" s="76">
        <v>0</v>
      </c>
    </row>
    <row r="17" spans="1:8">
      <c r="A17" s="45">
        <v>11</v>
      </c>
      <c r="B17" s="43" t="s">
        <v>28</v>
      </c>
      <c r="C17" s="76">
        <v>74.152000000000001</v>
      </c>
      <c r="D17" s="76">
        <v>0</v>
      </c>
      <c r="E17" s="76">
        <v>0</v>
      </c>
      <c r="F17" s="76">
        <v>72.244</v>
      </c>
      <c r="G17" s="76">
        <v>0</v>
      </c>
      <c r="H17" s="76">
        <v>0</v>
      </c>
    </row>
    <row r="18" spans="1:8">
      <c r="A18" s="45">
        <v>12</v>
      </c>
      <c r="B18" s="43" t="s">
        <v>29</v>
      </c>
      <c r="C18" s="76">
        <v>0</v>
      </c>
      <c r="D18" s="76">
        <v>0</v>
      </c>
      <c r="E18" s="76">
        <v>0</v>
      </c>
      <c r="F18" s="76">
        <v>75.015000000000001</v>
      </c>
      <c r="G18" s="76">
        <v>0</v>
      </c>
      <c r="H18" s="76">
        <v>0</v>
      </c>
    </row>
    <row r="19" spans="1:8">
      <c r="A19" s="45">
        <v>13</v>
      </c>
      <c r="B19" s="43" t="s">
        <v>30</v>
      </c>
      <c r="C19" s="76">
        <v>126.49718</v>
      </c>
      <c r="D19" s="76">
        <v>0</v>
      </c>
      <c r="E19" s="76">
        <v>0</v>
      </c>
      <c r="F19" s="76">
        <v>354.85816999999997</v>
      </c>
      <c r="G19" s="76">
        <v>0</v>
      </c>
      <c r="H19" s="76">
        <v>0</v>
      </c>
    </row>
    <row r="20" spans="1:8">
      <c r="A20" s="45">
        <v>14</v>
      </c>
      <c r="B20" s="43" t="s">
        <v>31</v>
      </c>
      <c r="C20" s="76">
        <v>1002.32753</v>
      </c>
      <c r="D20" s="76">
        <v>0</v>
      </c>
      <c r="E20" s="76">
        <v>0</v>
      </c>
      <c r="F20" s="76">
        <v>133.11456000000001</v>
      </c>
      <c r="G20" s="76">
        <v>0</v>
      </c>
      <c r="H20" s="76">
        <v>0</v>
      </c>
    </row>
    <row r="21" spans="1:8">
      <c r="A21" s="45">
        <v>15</v>
      </c>
      <c r="B21" s="43" t="s">
        <v>32</v>
      </c>
      <c r="C21" s="76">
        <v>1.18746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</row>
    <row r="22" spans="1:8">
      <c r="A22" s="45">
        <v>16</v>
      </c>
      <c r="B22" s="43" t="s">
        <v>33</v>
      </c>
      <c r="C22" s="76">
        <v>239.40773999999999</v>
      </c>
      <c r="D22" s="76">
        <v>0</v>
      </c>
      <c r="E22" s="76">
        <v>0</v>
      </c>
      <c r="F22" s="76">
        <v>270.26812999999999</v>
      </c>
      <c r="G22" s="76">
        <v>0</v>
      </c>
      <c r="H22" s="76">
        <v>0</v>
      </c>
    </row>
    <row r="23" spans="1:8">
      <c r="A23" s="45">
        <v>17</v>
      </c>
      <c r="B23" s="43" t="s">
        <v>34</v>
      </c>
      <c r="C23" s="76">
        <v>99.843950000000007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</row>
    <row r="24" spans="1:8">
      <c r="A24" s="45">
        <v>18</v>
      </c>
      <c r="B24" s="43" t="s">
        <v>35</v>
      </c>
      <c r="C24" s="76">
        <v>156.46079</v>
      </c>
      <c r="D24" s="76">
        <v>0</v>
      </c>
      <c r="E24" s="76">
        <v>0</v>
      </c>
      <c r="F24" s="76">
        <v>34.2806</v>
      </c>
      <c r="G24" s="76">
        <v>0</v>
      </c>
      <c r="H24" s="76">
        <v>0</v>
      </c>
    </row>
    <row r="25" spans="1:8">
      <c r="A25" s="45">
        <v>19</v>
      </c>
      <c r="B25" s="43" t="s">
        <v>36</v>
      </c>
      <c r="C25" s="76">
        <v>46.948709999999998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</row>
    <row r="26" spans="1:8">
      <c r="A26" s="45">
        <v>20</v>
      </c>
      <c r="B26" s="43" t="s">
        <v>37</v>
      </c>
      <c r="C26" s="76">
        <v>53.024999999999999</v>
      </c>
      <c r="D26" s="76">
        <v>0</v>
      </c>
      <c r="E26" s="76">
        <v>0</v>
      </c>
      <c r="F26" s="76">
        <v>21.864000000000001</v>
      </c>
      <c r="G26" s="76">
        <v>0</v>
      </c>
      <c r="H26" s="76">
        <v>0</v>
      </c>
    </row>
    <row r="27" spans="1:8">
      <c r="A27" s="45">
        <v>21</v>
      </c>
      <c r="B27" s="43" t="s">
        <v>38</v>
      </c>
      <c r="C27" s="76">
        <v>0</v>
      </c>
      <c r="D27" s="76">
        <v>0</v>
      </c>
      <c r="E27" s="76">
        <v>0</v>
      </c>
      <c r="F27" s="76">
        <v>47.577370000000002</v>
      </c>
      <c r="G27" s="76">
        <v>0</v>
      </c>
      <c r="H27" s="76">
        <v>0</v>
      </c>
    </row>
    <row r="28" spans="1:8">
      <c r="A28" s="45">
        <v>22</v>
      </c>
      <c r="B28" s="43" t="s">
        <v>39</v>
      </c>
      <c r="C28" s="76">
        <v>30.26971</v>
      </c>
      <c r="D28" s="76">
        <v>0</v>
      </c>
      <c r="E28" s="76">
        <v>0</v>
      </c>
      <c r="F28" s="76">
        <v>51.607410000000002</v>
      </c>
      <c r="G28" s="76">
        <v>0</v>
      </c>
      <c r="H28" s="76">
        <v>0</v>
      </c>
    </row>
    <row r="29" spans="1:8">
      <c r="A29" s="45">
        <v>23</v>
      </c>
      <c r="B29" s="43" t="s">
        <v>40</v>
      </c>
      <c r="C29" s="76">
        <v>48.050939999999997</v>
      </c>
      <c r="D29" s="76">
        <v>0</v>
      </c>
      <c r="E29" s="76">
        <v>0</v>
      </c>
      <c r="F29" s="76">
        <v>26.802</v>
      </c>
      <c r="G29" s="76">
        <v>0</v>
      </c>
      <c r="H29" s="76">
        <v>0</v>
      </c>
    </row>
    <row r="30" spans="1:8">
      <c r="A30" s="45">
        <v>24</v>
      </c>
      <c r="B30" s="43" t="s">
        <v>41</v>
      </c>
      <c r="C30" s="76">
        <v>87.84975</v>
      </c>
      <c r="D30" s="76">
        <v>0</v>
      </c>
      <c r="E30" s="76">
        <v>0</v>
      </c>
      <c r="F30" s="76">
        <v>4.8049999999999997</v>
      </c>
      <c r="G30" s="76">
        <v>0</v>
      </c>
      <c r="H30" s="76">
        <v>0</v>
      </c>
    </row>
    <row r="31" spans="1:8">
      <c r="A31" s="45">
        <v>25</v>
      </c>
      <c r="B31" s="43" t="s">
        <v>42</v>
      </c>
      <c r="C31" s="76">
        <v>1.44269</v>
      </c>
      <c r="D31" s="76">
        <v>0</v>
      </c>
      <c r="E31" s="76">
        <v>0</v>
      </c>
      <c r="F31" s="76">
        <v>8.8750800000000005</v>
      </c>
      <c r="G31" s="76">
        <v>0</v>
      </c>
      <c r="H31" s="76">
        <v>0</v>
      </c>
    </row>
    <row r="32" spans="1:8">
      <c r="A32" s="45">
        <v>26</v>
      </c>
      <c r="B32" s="43" t="s">
        <v>43</v>
      </c>
      <c r="C32" s="76">
        <v>90.59975</v>
      </c>
      <c r="D32" s="76">
        <v>0</v>
      </c>
      <c r="E32" s="76">
        <v>0</v>
      </c>
      <c r="F32" s="76">
        <v>1.405E-2</v>
      </c>
      <c r="G32" s="76">
        <v>0</v>
      </c>
      <c r="H32" s="76">
        <v>0</v>
      </c>
    </row>
    <row r="33" spans="1:8">
      <c r="A33" s="45">
        <v>27</v>
      </c>
      <c r="B33" s="43" t="s">
        <v>44</v>
      </c>
      <c r="C33" s="76">
        <v>35.745339999999999</v>
      </c>
      <c r="D33" s="76">
        <v>0</v>
      </c>
      <c r="E33" s="76">
        <v>0</v>
      </c>
      <c r="F33" s="76">
        <v>20.495560000000001</v>
      </c>
      <c r="G33" s="76">
        <v>0</v>
      </c>
      <c r="H33" s="76">
        <v>0</v>
      </c>
    </row>
    <row r="34" spans="1:8">
      <c r="A34" s="45">
        <v>28</v>
      </c>
      <c r="B34" s="43" t="s">
        <v>45</v>
      </c>
      <c r="C34" s="76">
        <v>0</v>
      </c>
      <c r="D34" s="76">
        <v>0</v>
      </c>
      <c r="E34" s="76">
        <v>0</v>
      </c>
      <c r="F34" s="76">
        <v>17.298439999999999</v>
      </c>
      <c r="G34" s="76">
        <v>0</v>
      </c>
      <c r="H34" s="76">
        <v>0</v>
      </c>
    </row>
    <row r="35" spans="1:8">
      <c r="A35" s="45">
        <v>29</v>
      </c>
      <c r="B35" s="43" t="s">
        <v>46</v>
      </c>
      <c r="C35" s="76">
        <v>141.62897000000001</v>
      </c>
      <c r="D35" s="76">
        <v>0</v>
      </c>
      <c r="E35" s="76">
        <v>0</v>
      </c>
      <c r="F35" s="76">
        <v>80.325299999999999</v>
      </c>
      <c r="G35" s="76">
        <v>0</v>
      </c>
      <c r="H35" s="76">
        <v>0</v>
      </c>
    </row>
    <row r="36" spans="1:8">
      <c r="A36" s="45">
        <v>30</v>
      </c>
      <c r="B36" s="43" t="s">
        <v>47</v>
      </c>
      <c r="C36" s="76">
        <v>74.497799999999998</v>
      </c>
      <c r="D36" s="76">
        <v>0</v>
      </c>
      <c r="E36" s="76">
        <v>0</v>
      </c>
      <c r="F36" s="76">
        <v>56.029870000000003</v>
      </c>
      <c r="G36" s="76">
        <v>0</v>
      </c>
      <c r="H36" s="76">
        <v>0</v>
      </c>
    </row>
    <row r="37" spans="1:8">
      <c r="A37" s="45">
        <v>31</v>
      </c>
      <c r="B37" s="43" t="s">
        <v>48</v>
      </c>
      <c r="C37" s="76">
        <v>237.66730000000001</v>
      </c>
      <c r="D37" s="76">
        <v>0</v>
      </c>
      <c r="E37" s="76">
        <v>0</v>
      </c>
      <c r="F37" s="76">
        <v>248.37083000000001</v>
      </c>
      <c r="G37" s="76">
        <v>0</v>
      </c>
      <c r="H37" s="76">
        <v>0</v>
      </c>
    </row>
    <row r="38" spans="1:8">
      <c r="A38" s="45">
        <v>32</v>
      </c>
      <c r="B38" s="43" t="s">
        <v>49</v>
      </c>
      <c r="C38" s="77"/>
      <c r="D38" s="77">
        <v>0</v>
      </c>
      <c r="E38" s="77">
        <v>0</v>
      </c>
      <c r="F38" s="77">
        <v>0</v>
      </c>
      <c r="G38" s="76">
        <v>0</v>
      </c>
      <c r="H38" s="76">
        <v>0</v>
      </c>
    </row>
    <row r="39" spans="1:8">
      <c r="A39" s="45">
        <v>33</v>
      </c>
      <c r="B39" s="43" t="s">
        <v>50</v>
      </c>
      <c r="C39" s="76">
        <v>34.698999999999998</v>
      </c>
      <c r="D39" s="76">
        <v>0</v>
      </c>
      <c r="E39" s="76">
        <v>0</v>
      </c>
      <c r="F39" s="76">
        <v>39.20966</v>
      </c>
      <c r="G39" s="76">
        <v>0</v>
      </c>
      <c r="H39" s="76">
        <v>0</v>
      </c>
    </row>
    <row r="40" spans="1:8">
      <c r="A40" s="45">
        <v>34</v>
      </c>
      <c r="B40" s="43" t="s">
        <v>51</v>
      </c>
      <c r="C40" s="76">
        <v>4.0693400000000004</v>
      </c>
      <c r="D40" s="76">
        <v>0</v>
      </c>
      <c r="E40" s="76">
        <v>0</v>
      </c>
      <c r="F40" s="76">
        <v>29.88092</v>
      </c>
      <c r="G40" s="76">
        <v>0</v>
      </c>
      <c r="H40" s="76">
        <v>0</v>
      </c>
    </row>
    <row r="41" spans="1:8">
      <c r="A41" s="45">
        <v>35</v>
      </c>
      <c r="B41" s="43" t="s">
        <v>52</v>
      </c>
      <c r="C41" s="76">
        <v>0</v>
      </c>
      <c r="D41" s="76">
        <v>0</v>
      </c>
      <c r="E41" s="76">
        <v>0</v>
      </c>
      <c r="F41" s="76">
        <v>159.72286</v>
      </c>
      <c r="G41" s="76">
        <v>0</v>
      </c>
      <c r="H41" s="76">
        <v>0</v>
      </c>
    </row>
    <row r="42" spans="1:8">
      <c r="A42" s="45">
        <v>36</v>
      </c>
      <c r="B42" s="43" t="s">
        <v>53</v>
      </c>
      <c r="C42" s="76">
        <v>44.992539999999998</v>
      </c>
      <c r="D42" s="76">
        <v>0</v>
      </c>
      <c r="E42" s="76">
        <v>0</v>
      </c>
      <c r="F42" s="76">
        <v>28.960629999999998</v>
      </c>
      <c r="G42" s="76">
        <v>0</v>
      </c>
      <c r="H42" s="76">
        <v>0</v>
      </c>
    </row>
    <row r="43" spans="1:8">
      <c r="A43" s="45">
        <v>37</v>
      </c>
      <c r="B43" s="43" t="s">
        <v>54</v>
      </c>
      <c r="C43" s="76">
        <v>244.20624000000001</v>
      </c>
      <c r="D43" s="76">
        <v>0</v>
      </c>
      <c r="E43" s="76">
        <v>0</v>
      </c>
      <c r="F43" s="76">
        <v>171.26115999999999</v>
      </c>
      <c r="G43" s="76">
        <v>0</v>
      </c>
      <c r="H43" s="76">
        <v>0</v>
      </c>
    </row>
    <row r="44" spans="1:8">
      <c r="A44" s="45">
        <v>38</v>
      </c>
      <c r="B44" s="43" t="s">
        <v>55</v>
      </c>
      <c r="C44" s="76">
        <v>920.38427999999999</v>
      </c>
      <c r="D44" s="76">
        <v>0</v>
      </c>
      <c r="E44" s="76">
        <v>0</v>
      </c>
      <c r="F44" s="76">
        <v>11.65363</v>
      </c>
      <c r="G44" s="76">
        <v>0</v>
      </c>
      <c r="H44" s="76">
        <v>0</v>
      </c>
    </row>
    <row r="45" spans="1:8">
      <c r="A45" s="45">
        <v>39</v>
      </c>
      <c r="B45" s="43" t="s">
        <v>56</v>
      </c>
      <c r="C45" s="76">
        <v>143.04065</v>
      </c>
      <c r="D45" s="76">
        <v>0</v>
      </c>
      <c r="E45" s="76">
        <v>0</v>
      </c>
      <c r="F45" s="76">
        <v>52.118920000000003</v>
      </c>
      <c r="G45" s="76">
        <v>0</v>
      </c>
      <c r="H45" s="76">
        <v>0</v>
      </c>
    </row>
    <row r="46" spans="1:8">
      <c r="A46" s="45">
        <v>40</v>
      </c>
      <c r="B46" s="43" t="s">
        <v>57</v>
      </c>
      <c r="C46" s="76">
        <v>77.910200000000003</v>
      </c>
      <c r="D46" s="76">
        <v>0</v>
      </c>
      <c r="E46" s="76">
        <v>0</v>
      </c>
      <c r="F46" s="76">
        <v>26.31448</v>
      </c>
      <c r="G46" s="76">
        <v>0</v>
      </c>
      <c r="H46" s="76">
        <v>0</v>
      </c>
    </row>
    <row r="47" spans="1:8">
      <c r="A47" s="45">
        <v>41</v>
      </c>
      <c r="B47" s="43" t="s">
        <v>58</v>
      </c>
      <c r="C47" s="76">
        <v>7.6066000000000003</v>
      </c>
      <c r="D47" s="76">
        <v>0</v>
      </c>
      <c r="E47" s="76">
        <v>0</v>
      </c>
      <c r="F47" s="76">
        <v>273.69745999999998</v>
      </c>
      <c r="G47" s="76">
        <v>0</v>
      </c>
      <c r="H47" s="76">
        <v>0</v>
      </c>
    </row>
    <row r="48" spans="1:8">
      <c r="A48" s="45">
        <v>42</v>
      </c>
      <c r="B48" s="43" t="s">
        <v>59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>
      <c r="A49" s="45">
        <v>43</v>
      </c>
      <c r="B49" s="43" t="s">
        <v>60</v>
      </c>
      <c r="C49" s="76">
        <v>204.56243000000001</v>
      </c>
      <c r="D49" s="76">
        <v>0</v>
      </c>
      <c r="E49" s="76">
        <v>0</v>
      </c>
      <c r="F49" s="76">
        <v>40.630780000000001</v>
      </c>
      <c r="G49" s="76">
        <v>0</v>
      </c>
      <c r="H49" s="76">
        <v>0</v>
      </c>
    </row>
    <row r="50" spans="1:8">
      <c r="A50" s="45">
        <v>44</v>
      </c>
      <c r="B50" s="43" t="s">
        <v>61</v>
      </c>
      <c r="C50" s="76">
        <v>141.07140000000001</v>
      </c>
      <c r="D50" s="76">
        <v>0</v>
      </c>
      <c r="E50" s="76">
        <v>0</v>
      </c>
      <c r="F50" s="76">
        <v>33.81</v>
      </c>
      <c r="G50" s="76">
        <v>0</v>
      </c>
      <c r="H50" s="76">
        <v>0</v>
      </c>
    </row>
    <row r="51" spans="1:8">
      <c r="A51" s="45">
        <v>45</v>
      </c>
      <c r="B51" s="43" t="s">
        <v>62</v>
      </c>
      <c r="C51" s="76">
        <v>25.631</v>
      </c>
      <c r="D51" s="76">
        <v>0</v>
      </c>
      <c r="E51" s="76">
        <v>0</v>
      </c>
      <c r="F51" s="76">
        <v>233.95500000000001</v>
      </c>
      <c r="G51" s="76">
        <v>0</v>
      </c>
      <c r="H51" s="76">
        <v>0</v>
      </c>
    </row>
    <row r="52" spans="1:8">
      <c r="A52" s="45">
        <v>46</v>
      </c>
      <c r="B52" s="43" t="s">
        <v>63</v>
      </c>
      <c r="C52" s="76">
        <v>471.79379</v>
      </c>
      <c r="D52" s="76">
        <v>0</v>
      </c>
      <c r="E52" s="76">
        <v>0</v>
      </c>
      <c r="F52" s="76">
        <v>74.093299999999999</v>
      </c>
      <c r="G52" s="76">
        <v>0</v>
      </c>
      <c r="H52" s="76">
        <v>0</v>
      </c>
    </row>
    <row r="53" spans="1:8">
      <c r="A53" s="45">
        <v>47</v>
      </c>
      <c r="B53" s="43" t="s">
        <v>64</v>
      </c>
      <c r="C53" s="76">
        <v>248.8</v>
      </c>
      <c r="D53" s="76">
        <v>0</v>
      </c>
      <c r="E53" s="76">
        <v>0</v>
      </c>
      <c r="F53" s="76">
        <v>57.181170000000002</v>
      </c>
      <c r="G53" s="76">
        <v>0</v>
      </c>
      <c r="H53" s="76">
        <v>0</v>
      </c>
    </row>
    <row r="54" spans="1:8">
      <c r="A54" s="45">
        <v>48</v>
      </c>
      <c r="B54" s="43" t="s">
        <v>65</v>
      </c>
      <c r="C54" s="76">
        <v>174.65647999999999</v>
      </c>
      <c r="D54" s="76">
        <v>0</v>
      </c>
      <c r="E54" s="76">
        <v>0</v>
      </c>
      <c r="F54" s="76">
        <v>100.66661999999999</v>
      </c>
      <c r="G54" s="76">
        <v>0</v>
      </c>
      <c r="H54" s="76">
        <v>0</v>
      </c>
    </row>
    <row r="55" spans="1:8">
      <c r="A55" s="45">
        <v>49</v>
      </c>
      <c r="B55" s="43" t="s">
        <v>66</v>
      </c>
      <c r="C55" s="76">
        <v>167.51597000000001</v>
      </c>
      <c r="D55" s="76">
        <v>0</v>
      </c>
      <c r="E55" s="76">
        <v>0</v>
      </c>
      <c r="F55" s="76">
        <v>28.386890000000001</v>
      </c>
      <c r="G55" s="76">
        <v>0</v>
      </c>
      <c r="H55" s="76">
        <v>0</v>
      </c>
    </row>
    <row r="56" spans="1:8">
      <c r="A56" s="45">
        <v>50</v>
      </c>
      <c r="B56" s="43" t="s">
        <v>67</v>
      </c>
      <c r="C56" s="76">
        <v>11.241099999999999</v>
      </c>
      <c r="D56" s="76">
        <v>0</v>
      </c>
      <c r="E56" s="76">
        <v>0</v>
      </c>
      <c r="F56" s="76">
        <v>51.990589999999997</v>
      </c>
      <c r="G56" s="76">
        <v>0</v>
      </c>
      <c r="H56" s="76">
        <v>0</v>
      </c>
    </row>
    <row r="57" spans="1:8">
      <c r="A57" s="45">
        <v>51</v>
      </c>
      <c r="B57" s="43" t="s">
        <v>68</v>
      </c>
      <c r="C57" s="76">
        <v>145.34029000000001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</row>
    <row r="58" spans="1:8">
      <c r="A58" s="45">
        <v>52</v>
      </c>
      <c r="B58" s="43" t="s">
        <v>69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</row>
    <row r="59" spans="1:8">
      <c r="A59" s="45">
        <v>53</v>
      </c>
      <c r="B59" s="43" t="s">
        <v>70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</row>
    <row r="60" spans="1:8">
      <c r="A60" s="45">
        <v>54</v>
      </c>
      <c r="B60" s="43" t="s">
        <v>71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</row>
    <row r="61" spans="1:8">
      <c r="A61" s="45">
        <v>55</v>
      </c>
      <c r="B61" s="43" t="s">
        <v>72</v>
      </c>
      <c r="C61" s="76">
        <v>180.02784</v>
      </c>
      <c r="D61" s="76">
        <v>0</v>
      </c>
      <c r="E61" s="76">
        <v>0</v>
      </c>
      <c r="F61" s="76">
        <v>50.900460000000002</v>
      </c>
      <c r="G61" s="76">
        <v>0</v>
      </c>
      <c r="H61" s="76">
        <v>0</v>
      </c>
    </row>
    <row r="62" spans="1:8">
      <c r="A62" s="45">
        <v>56</v>
      </c>
      <c r="B62" s="43" t="s">
        <v>73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</row>
    <row r="63" spans="1:8">
      <c r="A63" s="45">
        <v>57</v>
      </c>
      <c r="B63" s="43" t="s">
        <v>74</v>
      </c>
      <c r="C63" s="76">
        <v>245.03922</v>
      </c>
      <c r="D63" s="76">
        <v>0</v>
      </c>
      <c r="E63" s="76">
        <v>0</v>
      </c>
      <c r="F63" s="76">
        <v>99.534319999999994</v>
      </c>
      <c r="G63" s="76">
        <v>0</v>
      </c>
      <c r="H63" s="76">
        <v>0</v>
      </c>
    </row>
    <row r="64" spans="1:8">
      <c r="A64" s="45">
        <v>58</v>
      </c>
      <c r="B64" s="43" t="s">
        <v>75</v>
      </c>
      <c r="C64" s="76">
        <v>7.5659700000000001</v>
      </c>
      <c r="D64" s="76">
        <v>0</v>
      </c>
      <c r="E64" s="76">
        <v>0</v>
      </c>
      <c r="F64" s="76">
        <v>14.765499999999999</v>
      </c>
      <c r="G64" s="76">
        <v>0</v>
      </c>
      <c r="H64" s="76">
        <v>0</v>
      </c>
    </row>
    <row r="65" spans="1:8">
      <c r="A65" s="45">
        <v>59</v>
      </c>
      <c r="B65" s="43" t="s">
        <v>76</v>
      </c>
      <c r="C65" s="76">
        <v>166.46260000000001</v>
      </c>
      <c r="D65" s="76">
        <v>0</v>
      </c>
      <c r="E65" s="76">
        <v>0</v>
      </c>
      <c r="F65" s="76">
        <v>0.83</v>
      </c>
      <c r="G65" s="76">
        <v>0</v>
      </c>
      <c r="H65" s="76">
        <v>0</v>
      </c>
    </row>
    <row r="66" spans="1:8">
      <c r="A66" s="45">
        <v>60</v>
      </c>
      <c r="B66" s="43" t="s">
        <v>77</v>
      </c>
      <c r="C66" s="76">
        <v>0</v>
      </c>
      <c r="D66" s="76">
        <v>0</v>
      </c>
      <c r="E66" s="76">
        <v>0</v>
      </c>
      <c r="F66" s="76">
        <v>4.0724999999999998</v>
      </c>
      <c r="G66" s="76">
        <v>0</v>
      </c>
      <c r="H66" s="76">
        <v>0</v>
      </c>
    </row>
    <row r="67" spans="1:8">
      <c r="A67" s="45">
        <v>61</v>
      </c>
      <c r="B67" s="43" t="s">
        <v>78</v>
      </c>
      <c r="C67" s="76">
        <v>0.4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>
      <c r="A68" s="45">
        <v>62</v>
      </c>
      <c r="B68" s="43" t="s">
        <v>79</v>
      </c>
      <c r="C68" s="76">
        <v>12.20495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>
      <c r="A69" s="45">
        <v>63</v>
      </c>
      <c r="B69" s="43" t="s">
        <v>80</v>
      </c>
      <c r="C69" s="76">
        <v>0</v>
      </c>
      <c r="D69" s="76">
        <v>0</v>
      </c>
      <c r="E69" s="76">
        <v>0</v>
      </c>
      <c r="F69" s="76">
        <v>0.18076999999999999</v>
      </c>
      <c r="G69" s="76">
        <v>0</v>
      </c>
      <c r="H69" s="76">
        <v>0</v>
      </c>
    </row>
    <row r="70" spans="1:8">
      <c r="A70" s="45">
        <v>64</v>
      </c>
      <c r="B70" s="43" t="s">
        <v>81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>
      <c r="A71" s="45">
        <v>65</v>
      </c>
      <c r="B71" s="43" t="s">
        <v>82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>
      <c r="A72" s="45">
        <v>66</v>
      </c>
      <c r="B72" s="43" t="s">
        <v>83</v>
      </c>
      <c r="C72" s="76">
        <v>0</v>
      </c>
      <c r="D72" s="76">
        <v>0</v>
      </c>
      <c r="E72" s="76">
        <v>0</v>
      </c>
      <c r="F72" s="76">
        <v>1.0540400000000001</v>
      </c>
      <c r="G72" s="76">
        <v>0</v>
      </c>
      <c r="H72" s="76">
        <v>0</v>
      </c>
    </row>
    <row r="73" spans="1:8">
      <c r="A73" s="45">
        <v>67</v>
      </c>
      <c r="B73" s="43" t="s">
        <v>84</v>
      </c>
      <c r="C73" s="76">
        <v>0</v>
      </c>
      <c r="D73" s="76">
        <v>0</v>
      </c>
      <c r="E73" s="76">
        <v>0</v>
      </c>
      <c r="F73" s="76">
        <v>26.894490000000001</v>
      </c>
      <c r="G73" s="76">
        <v>0</v>
      </c>
      <c r="H73" s="76">
        <v>0</v>
      </c>
    </row>
    <row r="74" spans="1:8">
      <c r="A74" s="45">
        <v>68</v>
      </c>
      <c r="B74" s="43" t="s">
        <v>85</v>
      </c>
      <c r="C74" s="76">
        <v>27.459420000000001</v>
      </c>
      <c r="D74" s="76">
        <v>0</v>
      </c>
      <c r="E74" s="76">
        <v>0</v>
      </c>
      <c r="F74" s="76">
        <v>32.815869999999997</v>
      </c>
      <c r="G74" s="76">
        <v>0</v>
      </c>
      <c r="H74" s="76">
        <v>0</v>
      </c>
    </row>
    <row r="75" spans="1:8" ht="24">
      <c r="A75" s="58">
        <v>69</v>
      </c>
      <c r="B75" s="43" t="s">
        <v>152</v>
      </c>
      <c r="C75" s="76">
        <v>239.1</v>
      </c>
      <c r="D75" s="76">
        <v>0</v>
      </c>
      <c r="E75" s="76">
        <v>0</v>
      </c>
      <c r="F75" s="76">
        <v>422.8</v>
      </c>
      <c r="G75" s="76">
        <v>0</v>
      </c>
      <c r="H75" s="76">
        <v>0</v>
      </c>
    </row>
    <row r="76" spans="1:8">
      <c r="A76" s="58">
        <v>70</v>
      </c>
      <c r="B76" s="43" t="s">
        <v>153</v>
      </c>
      <c r="C76" s="76">
        <v>0</v>
      </c>
      <c r="D76" s="76">
        <v>0</v>
      </c>
      <c r="E76" s="76">
        <v>0</v>
      </c>
      <c r="F76" s="76">
        <v>6</v>
      </c>
      <c r="G76" s="76">
        <v>0</v>
      </c>
      <c r="H76" s="76">
        <v>0</v>
      </c>
    </row>
    <row r="77" spans="1:8">
      <c r="A77" s="58">
        <v>71</v>
      </c>
      <c r="B77" s="43" t="s">
        <v>154</v>
      </c>
      <c r="C77" s="76">
        <v>0</v>
      </c>
      <c r="D77" s="76">
        <v>0</v>
      </c>
      <c r="E77" s="76">
        <v>0</v>
      </c>
      <c r="F77" s="76">
        <v>8.9</v>
      </c>
      <c r="G77" s="76">
        <v>0</v>
      </c>
      <c r="H77" s="76">
        <v>0</v>
      </c>
    </row>
    <row r="78" spans="1:8" ht="24">
      <c r="A78" s="58">
        <v>72</v>
      </c>
      <c r="B78" s="43" t="s">
        <v>155</v>
      </c>
      <c r="C78" s="76">
        <v>5.2</v>
      </c>
      <c r="D78" s="76">
        <v>0</v>
      </c>
      <c r="E78" s="76">
        <v>0</v>
      </c>
      <c r="F78" s="76">
        <v>42.9</v>
      </c>
      <c r="G78" s="76">
        <v>0</v>
      </c>
      <c r="H78" s="76">
        <v>0</v>
      </c>
    </row>
    <row r="79" spans="1:8" ht="24">
      <c r="A79" s="58">
        <v>73</v>
      </c>
      <c r="B79" s="43" t="s">
        <v>191</v>
      </c>
      <c r="C79" s="76">
        <v>44.7</v>
      </c>
      <c r="D79" s="76">
        <v>0</v>
      </c>
      <c r="E79" s="76">
        <v>0</v>
      </c>
      <c r="F79" s="76">
        <v>14.8</v>
      </c>
      <c r="G79" s="76">
        <v>0</v>
      </c>
      <c r="H79" s="76">
        <v>0</v>
      </c>
    </row>
    <row r="80" spans="1:8" ht="24">
      <c r="A80" s="58">
        <v>74</v>
      </c>
      <c r="B80" s="43" t="s">
        <v>192</v>
      </c>
      <c r="C80" s="76">
        <v>220</v>
      </c>
      <c r="D80" s="76">
        <v>0</v>
      </c>
      <c r="E80" s="76">
        <v>0</v>
      </c>
      <c r="F80" s="76">
        <v>16</v>
      </c>
      <c r="G80" s="76">
        <v>0</v>
      </c>
      <c r="H80" s="76">
        <v>0</v>
      </c>
    </row>
    <row r="81" spans="1:8" ht="24">
      <c r="A81" s="58">
        <v>75</v>
      </c>
      <c r="B81" s="43" t="s">
        <v>158</v>
      </c>
      <c r="C81" s="76">
        <v>0</v>
      </c>
      <c r="D81" s="76">
        <v>0</v>
      </c>
      <c r="E81" s="76">
        <v>0</v>
      </c>
      <c r="F81" s="76">
        <v>7.9</v>
      </c>
      <c r="G81" s="76">
        <v>0</v>
      </c>
      <c r="H81" s="76">
        <v>0</v>
      </c>
    </row>
    <row r="82" spans="1:8" ht="24">
      <c r="A82" s="58">
        <v>76</v>
      </c>
      <c r="B82" s="43" t="s">
        <v>185</v>
      </c>
      <c r="C82" s="76">
        <v>0</v>
      </c>
      <c r="D82" s="76">
        <v>0</v>
      </c>
      <c r="E82" s="76">
        <v>0</v>
      </c>
      <c r="F82" s="76">
        <v>46.7</v>
      </c>
      <c r="G82" s="76">
        <v>0</v>
      </c>
      <c r="H82" s="76">
        <v>0</v>
      </c>
    </row>
    <row r="83" spans="1:8" ht="24">
      <c r="A83" s="58">
        <v>77</v>
      </c>
      <c r="B83" s="43" t="s">
        <v>160</v>
      </c>
      <c r="C83" s="76">
        <v>0</v>
      </c>
      <c r="D83" s="76">
        <v>0</v>
      </c>
      <c r="E83" s="76">
        <v>0</v>
      </c>
      <c r="F83" s="76">
        <v>15.2</v>
      </c>
      <c r="G83" s="76">
        <v>0</v>
      </c>
      <c r="H83" s="76">
        <v>0</v>
      </c>
    </row>
    <row r="84" spans="1:8" ht="24">
      <c r="A84" s="58">
        <v>78</v>
      </c>
      <c r="B84" s="43" t="s">
        <v>161</v>
      </c>
      <c r="C84" s="76">
        <v>0</v>
      </c>
      <c r="D84" s="76">
        <v>0</v>
      </c>
      <c r="E84" s="76">
        <v>0</v>
      </c>
      <c r="F84" s="76">
        <v>8.3000000000000007</v>
      </c>
      <c r="G84" s="76">
        <v>0</v>
      </c>
      <c r="H84" s="76">
        <v>0</v>
      </c>
    </row>
    <row r="85" spans="1:8">
      <c r="A85" s="58">
        <v>79</v>
      </c>
      <c r="B85" s="43" t="s">
        <v>162</v>
      </c>
      <c r="C85" s="76">
        <v>0</v>
      </c>
      <c r="D85" s="76">
        <v>0</v>
      </c>
      <c r="E85" s="76">
        <v>0</v>
      </c>
      <c r="F85" s="76">
        <v>71.599999999999994</v>
      </c>
      <c r="G85" s="76">
        <v>0</v>
      </c>
      <c r="H85" s="76">
        <v>0</v>
      </c>
    </row>
    <row r="86" spans="1:8" ht="24">
      <c r="A86" s="58">
        <v>80</v>
      </c>
      <c r="B86" s="43" t="s">
        <v>193</v>
      </c>
      <c r="C86" s="76">
        <v>150.5</v>
      </c>
      <c r="D86" s="76">
        <v>0</v>
      </c>
      <c r="E86" s="76">
        <v>0</v>
      </c>
      <c r="F86" s="76">
        <v>4.5</v>
      </c>
      <c r="G86" s="76">
        <v>0</v>
      </c>
      <c r="H86" s="76">
        <v>0</v>
      </c>
    </row>
    <row r="87" spans="1:8" ht="24">
      <c r="A87" s="58">
        <v>81</v>
      </c>
      <c r="B87" s="43" t="s">
        <v>194</v>
      </c>
      <c r="C87" s="76">
        <v>336.9</v>
      </c>
      <c r="D87" s="76">
        <v>0</v>
      </c>
      <c r="E87" s="76">
        <v>0</v>
      </c>
      <c r="F87" s="76">
        <v>19</v>
      </c>
      <c r="G87" s="76">
        <v>0</v>
      </c>
      <c r="H87" s="76">
        <v>0</v>
      </c>
    </row>
    <row r="88" spans="1:8" ht="24">
      <c r="A88" s="58">
        <v>82</v>
      </c>
      <c r="B88" s="43" t="s">
        <v>165</v>
      </c>
      <c r="C88" s="76">
        <v>2.7</v>
      </c>
      <c r="D88" s="76">
        <v>0</v>
      </c>
      <c r="E88" s="76">
        <v>0</v>
      </c>
      <c r="F88" s="76">
        <v>61.6</v>
      </c>
      <c r="G88" s="76">
        <v>0</v>
      </c>
      <c r="H88" s="76">
        <v>0</v>
      </c>
    </row>
    <row r="89" spans="1:8" ht="24">
      <c r="A89" s="58">
        <v>83</v>
      </c>
      <c r="B89" s="43" t="s">
        <v>166</v>
      </c>
      <c r="C89" s="76">
        <v>0</v>
      </c>
      <c r="D89" s="76">
        <v>0</v>
      </c>
      <c r="E89" s="76">
        <v>0</v>
      </c>
      <c r="F89" s="76">
        <v>30.3</v>
      </c>
      <c r="G89" s="76">
        <v>0</v>
      </c>
      <c r="H89" s="76">
        <v>0</v>
      </c>
    </row>
    <row r="90" spans="1:8" ht="24">
      <c r="A90" s="58">
        <v>84</v>
      </c>
      <c r="B90" s="43" t="s">
        <v>167</v>
      </c>
      <c r="C90" s="76">
        <v>31.3</v>
      </c>
      <c r="D90" s="76">
        <v>0</v>
      </c>
      <c r="E90" s="76">
        <v>0</v>
      </c>
      <c r="F90" s="76">
        <v>22.8</v>
      </c>
      <c r="G90" s="76">
        <v>0</v>
      </c>
      <c r="H90" s="76">
        <v>0</v>
      </c>
    </row>
    <row r="91" spans="1:8" ht="27">
      <c r="A91" s="58">
        <v>85</v>
      </c>
      <c r="B91" s="88" t="s">
        <v>195</v>
      </c>
      <c r="C91" s="76">
        <v>314.60000000000002</v>
      </c>
      <c r="D91" s="76">
        <v>0</v>
      </c>
      <c r="E91" s="76">
        <v>0</v>
      </c>
      <c r="F91" s="76">
        <v>72.8</v>
      </c>
      <c r="G91" s="76">
        <v>0</v>
      </c>
      <c r="H91" s="76">
        <v>0</v>
      </c>
    </row>
    <row r="92" spans="1:8">
      <c r="A92" s="40"/>
      <c r="B92" s="44" t="s">
        <v>86</v>
      </c>
      <c r="C92" s="78">
        <f>SUM(C7:C91)</f>
        <v>9678.45255</v>
      </c>
      <c r="D92" s="78" t="s">
        <v>189</v>
      </c>
      <c r="E92" s="79" t="s">
        <v>189</v>
      </c>
      <c r="F92" s="78">
        <f>SUM(F7:F91)</f>
        <v>5201.8417199999994</v>
      </c>
      <c r="G92" s="79" t="s">
        <v>189</v>
      </c>
      <c r="H92" s="79" t="s">
        <v>189</v>
      </c>
    </row>
  </sheetData>
  <mergeCells count="10">
    <mergeCell ref="A4:A6"/>
    <mergeCell ref="B4:B6"/>
    <mergeCell ref="C4:E4"/>
    <mergeCell ref="F4:G4"/>
    <mergeCell ref="A2:H2"/>
    <mergeCell ref="H4:H6"/>
    <mergeCell ref="C5:C6"/>
    <mergeCell ref="D5:E5"/>
    <mergeCell ref="F5:F6"/>
    <mergeCell ref="G5:G6"/>
  </mergeCells>
  <printOptions horizontalCentered="1"/>
  <pageMargins left="0.15748031496062992" right="0.15748031496062992" top="0.27559055118110237" bottom="0.27559055118110237" header="0.31496062992125984" footer="0.31496062992125984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Форма 1</vt:lpstr>
      <vt:lpstr>Форма 2 </vt:lpstr>
      <vt:lpstr>Форма 3</vt:lpstr>
      <vt:lpstr>Форма 4</vt:lpstr>
      <vt:lpstr>Форма 5</vt:lpstr>
      <vt:lpstr>Форма 6</vt:lpstr>
      <vt:lpstr>'Форма 1'!Заголовки_для_печати</vt:lpstr>
      <vt:lpstr>'Форма 2 '!Заголовки_для_печати</vt:lpstr>
      <vt:lpstr>'Форма 3'!Заголовки_для_печати</vt:lpstr>
      <vt:lpstr>'Форма 4'!Заголовки_для_печати</vt:lpstr>
      <vt:lpstr>'Форма 5'!Заголовки_для_печати</vt:lpstr>
      <vt:lpstr>'Форма 6'!Заголовки_для_печати</vt:lpstr>
      <vt:lpstr>'Форма 2 '!Область_печати</vt:lpstr>
      <vt:lpstr>'Форма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Канапина</dc:creator>
  <cp:lastModifiedBy>Урушанова Маргарита</cp:lastModifiedBy>
  <cp:lastPrinted>2020-06-09T04:51:01Z</cp:lastPrinted>
  <dcterms:created xsi:type="dcterms:W3CDTF">2019-05-24T04:37:13Z</dcterms:created>
  <dcterms:modified xsi:type="dcterms:W3CDTF">2020-06-10T03:12:01Z</dcterms:modified>
</cp:coreProperties>
</file>